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кладское хозяйство\ЛОМ\Аукционы лом\2026 год\Подготовка аукциона Р-з Березовский\"/>
    </mc:Choice>
  </mc:AlternateContent>
  <bookViews>
    <workbookView xWindow="0" yWindow="0" windowWidth="21855" windowHeight="14940"/>
  </bookViews>
  <sheets>
    <sheet name="График вывоза" sheetId="1" r:id="rId1"/>
  </sheets>
  <calcPr calcId="162913"/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5" i="1"/>
  <c r="G63" i="1" l="1"/>
  <c r="G61" i="1"/>
  <c r="G59" i="1"/>
  <c r="G55" i="1"/>
  <c r="G44" i="1"/>
  <c r="G33" i="1"/>
  <c r="G22" i="1"/>
  <c r="G12" i="1"/>
  <c r="G9" i="1"/>
  <c r="G64" i="1" l="1"/>
</calcChain>
</file>

<file path=xl/sharedStrings.xml><?xml version="1.0" encoding="utf-8"?>
<sst xmlns="http://schemas.openxmlformats.org/spreadsheetml/2006/main" count="375" uniqueCount="134">
  <si>
    <t>Материал</t>
  </si>
  <si>
    <t>Наименование Материала</t>
  </si>
  <si>
    <t>Склад</t>
  </si>
  <si>
    <t>Наименование склада</t>
  </si>
  <si>
    <t>Общий запас(ср)</t>
  </si>
  <si>
    <t>Базовая ЕИ</t>
  </si>
  <si>
    <t>2000029661</t>
  </si>
  <si>
    <t>ЛОМ СТАЛЬНЫЕ КАНАТЫ И ПРОВОЛОКА 13А</t>
  </si>
  <si>
    <t>2021</t>
  </si>
  <si>
    <t>АТЦ-ЗапЧасти,РТИ</t>
  </si>
  <si>
    <t>Т</t>
  </si>
  <si>
    <t>ЛОМ СТАЛЬНЫЕ КАНАТЫ И ПРОВОЛОКА 13А</t>
  </si>
  <si>
    <t>2036</t>
  </si>
  <si>
    <t>ЦехКонвейернТран</t>
  </si>
  <si>
    <t>ЛОМ СТАЛЬНЫЕ КАНАТЫ И ПРОВОЛОКА 13А</t>
  </si>
  <si>
    <t>2043</t>
  </si>
  <si>
    <t>ДобычнГорныйЦех</t>
  </si>
  <si>
    <t>ЛОМ СТАЛЬНЫЕ КАНАТЫ И ПРОВОЛОКА 13А</t>
  </si>
  <si>
    <t>2046</t>
  </si>
  <si>
    <t>РемонтМеханичУч</t>
  </si>
  <si>
    <t>2000029678</t>
  </si>
  <si>
    <t>ЛОМ ЧЕРНЫХ МЕТАЛЛОВ 5Б3</t>
  </si>
  <si>
    <t>2041</t>
  </si>
  <si>
    <t>УчТушенияПожаров</t>
  </si>
  <si>
    <t>ЛОМ ЧЕРНЫХ МЕТАЛЛОВ 5Б3</t>
  </si>
  <si>
    <t>2000030669</t>
  </si>
  <si>
    <t>ЛОМ ЧЕРНЫХ МЕТАЛЛОВ 3А</t>
  </si>
  <si>
    <t>ЛОМ ЧЕРНЫХ МЕТАЛЛОВ 3А</t>
  </si>
  <si>
    <t>2024</t>
  </si>
  <si>
    <t>Электроцех-ЭлРем</t>
  </si>
  <si>
    <t>ЛОМ ЧЕРНЫХ МЕТАЛЛОВ 3А</t>
  </si>
  <si>
    <t>ЛОМ ЧЕРНЫХ МЕТАЛЛОВ 3А</t>
  </si>
  <si>
    <t>2034</t>
  </si>
  <si>
    <t>ТеплоцехКотельн</t>
  </si>
  <si>
    <t>ЛОМ ЧЕРНЫХ МЕТАЛЛОВ 3А</t>
  </si>
  <si>
    <t>ЛОМ ЧЕРНЫХ МЕТАЛЛОВ 3А</t>
  </si>
  <si>
    <t>ЛОМ ЧЕРНЫХ МЕТАЛЛОВ 3А</t>
  </si>
  <si>
    <t>2037</t>
  </si>
  <si>
    <t>@ТеплоцехИнжСети</t>
  </si>
  <si>
    <t>ЛОМ ЧЕРНЫХ МЕТАЛЛОВ 3А</t>
  </si>
  <si>
    <t>ЛОМ ЧЕРНЫХ МЕТАЛЛОВ 3А</t>
  </si>
  <si>
    <t>2000087759</t>
  </si>
  <si>
    <t>ЛОМ ЧЕРНЫХ МЕТАЛЛОВ 5А</t>
  </si>
  <si>
    <t>ЛОМ ЧЕРНЫХ МЕТАЛЛОВ 5А</t>
  </si>
  <si>
    <t>ЛОМ ЧЕРНЫХ МЕТАЛЛОВ 5А</t>
  </si>
  <si>
    <t>ЛОМ ЧЕРНЫХ МЕТАЛЛОВ 5А</t>
  </si>
  <si>
    <t>ЛОМ ЧЕРНЫХ МЕТАЛЛОВ 5А</t>
  </si>
  <si>
    <t>ЛОМ ЧЕРНЫХ МЕТАЛЛОВ 5А</t>
  </si>
  <si>
    <t>ЛОМ ЧЕРНЫХ МЕТАЛЛОВ 5А</t>
  </si>
  <si>
    <t>ЛОМ ЧЕРНЫХ МЕТАЛЛОВ 5А</t>
  </si>
  <si>
    <t>ЛОМ ЧЕРНЫХ МЕТАЛЛОВ 5А</t>
  </si>
  <si>
    <t>ЛОМ ЧЕРНЫХ МЕТАЛЛОВ 5А</t>
  </si>
  <si>
    <t>2000301088</t>
  </si>
  <si>
    <t>ЛОМ ЧЕРНЫХ МЕТАЛЛОВ 3БЗ</t>
  </si>
  <si>
    <t>ЛОМ ЧЕРНЫХ МЕТАЛЛОВ 3БЗ</t>
  </si>
  <si>
    <t>ЛОМ ЧЕРНЫХ МЕТАЛЛОВ 3БЗ</t>
  </si>
  <si>
    <t>ЛОМ ЧЕРНЫХ МЕТАЛЛОВ 3БЗ</t>
  </si>
  <si>
    <t>ЛОМ ЧЕРНЫХ МЕТАЛЛОВ 3БЗ</t>
  </si>
  <si>
    <t>ЛОМ ЧЕРНЫХ МЕТАЛЛОВ 3БЗ</t>
  </si>
  <si>
    <t>@ТеплоцехИнжСети</t>
  </si>
  <si>
    <t>ЛОМ ЧЕРНЫХ МЕТАЛЛОВ 3БЗ</t>
  </si>
  <si>
    <t>ЛОМ ЧЕРНЫХ МЕТАЛЛОВ 3БЗ</t>
  </si>
  <si>
    <t>ЛОМ ЧЕРНЫХ МЕТАЛЛОВ 3БЗ</t>
  </si>
  <si>
    <t>ЛОМ ЧЕРНЫХ МЕТАЛЛОВ 3БЗ</t>
  </si>
  <si>
    <t>2000306166</t>
  </si>
  <si>
    <t>ЛОМ ЧЕРНЫХ МЕТАЛЛОВ 12А</t>
  </si>
  <si>
    <t>ЛОМ ЧЕРНЫХ МЕТАЛЛОВ 12А</t>
  </si>
  <si>
    <t>2022</t>
  </si>
  <si>
    <t>Склад УСХ</t>
  </si>
  <si>
    <t>ЛОМ ЧЕРНЫХ МЕТАЛЛОВ 12А</t>
  </si>
  <si>
    <t>ЛОМ ЧЕРНЫХ МЕТАЛЛОВ 12А</t>
  </si>
  <si>
    <t>ЛОМ ЧЕРНЫХ МЕТАЛЛОВ 12А</t>
  </si>
  <si>
    <t>ЛОМ ЧЕРНЫХ МЕТАЛЛОВ 12А</t>
  </si>
  <si>
    <t>ЛОМ ЧЕРНЫХ МЕТАЛЛОВ 12А</t>
  </si>
  <si>
    <t>@ТеплоцехИнжСети</t>
  </si>
  <si>
    <t>ЛОМ ЧЕРНЫХ МЕТАЛЛОВ 12А</t>
  </si>
  <si>
    <t>ЛОМ ЧЕРНЫХ МЕТАЛЛОВ 12А</t>
  </si>
  <si>
    <t>ЛОМ ЧЕРНЫХ МЕТАЛЛОВ 12А</t>
  </si>
  <si>
    <t>2000441321</t>
  </si>
  <si>
    <t>ЛОМ ЧЕРНЫХ МЕТАЛЛОВ 5Б22</t>
  </si>
  <si>
    <t>ЛОМ ЧЕРНЫХ МЕТАЛЛОВ 5Б22</t>
  </si>
  <si>
    <t>ЛОМ ЧЕРНЫХ МЕТАЛЛОВ 5Б22</t>
  </si>
  <si>
    <t>2000485513</t>
  </si>
  <si>
    <t>СТРУЖКА СТАЛЬНАЯ 14А</t>
  </si>
  <si>
    <t>2000486353</t>
  </si>
  <si>
    <t>ЛОМ ЧЕРНЫХ МЕТАЛЛОВ 22А</t>
  </si>
  <si>
    <t>График вывоза отходов черного лома филиала АО "СУЭК-Красноярск" "Разрез Березовский"</t>
  </si>
  <si>
    <t>Срок вывоза</t>
  </si>
  <si>
    <t>__________________________</t>
  </si>
  <si>
    <t>____________________________________</t>
  </si>
  <si>
    <t>_______________ ___________________</t>
  </si>
  <si>
    <t>«____» _____________________ 20___</t>
  </si>
  <si>
    <t xml:space="preserve">                          м.п.</t>
  </si>
  <si>
    <t>Продавец:</t>
  </si>
  <si>
    <t>№п/п</t>
  </si>
  <si>
    <t>ИТОГО</t>
  </si>
  <si>
    <t>Очередность вывоза (1, 2, 3 ..)</t>
  </si>
  <si>
    <t xml:space="preserve">Краткая характеристика лома </t>
  </si>
  <si>
    <t>Место нахождения лома</t>
  </si>
  <si>
    <t xml:space="preserve">стальной трос не порезаный </t>
  </si>
  <si>
    <t>на открытой площадке на территори цеха</t>
  </si>
  <si>
    <t>куски металла до 1 м</t>
  </si>
  <si>
    <t>траки</t>
  </si>
  <si>
    <t xml:space="preserve">стальной трос не порезаный/порезанный </t>
  </si>
  <si>
    <t>находится на открытой площадке ЗУПК</t>
  </si>
  <si>
    <t xml:space="preserve">шкафы б/у, профлисты 1-6 м, жесть, трубы разного диаметра и разной длины, платформа поворотная/не габарит, прочее. Присутствуют посторонние предметы, дерево. </t>
  </si>
  <si>
    <t>металл прочий, ролики. Присутствуют посторонние предметы, дерево.</t>
  </si>
  <si>
    <t>зубья ковша</t>
  </si>
  <si>
    <t>металлоконструкции (крашенные) от здания цеха, присутствует мусор, дерево, мин вата. Хранится в одной куче с 12А.</t>
  </si>
  <si>
    <t>на открытой площадке на территори цеха, находится все в одной куче</t>
  </si>
  <si>
    <t>стальной трос</t>
  </si>
  <si>
    <t>на открытой площадке ВТК</t>
  </si>
  <si>
    <t>Трубы разные</t>
  </si>
  <si>
    <t>находится на открытой площадке на территории цеха</t>
  </si>
  <si>
    <t>обрезки металла</t>
  </si>
  <si>
    <t xml:space="preserve">жесть </t>
  </si>
  <si>
    <t>находиться в цехе, в специальных контейнерах</t>
  </si>
  <si>
    <t>стружка стальная</t>
  </si>
  <si>
    <t xml:space="preserve">подшипники </t>
  </si>
  <si>
    <t>находится в цехе, в специальных контейнерах</t>
  </si>
  <si>
    <t xml:space="preserve">автозапчасти б/у, прочий металл </t>
  </si>
  <si>
    <t>прочий металл,  швелер, уголки, трубы разной длины и диаметра, ролики</t>
  </si>
  <si>
    <t>прочий металл,  швелер, уголки, ролики</t>
  </si>
  <si>
    <t>5А и 12А хранится в одной куче на монтажной площадке</t>
  </si>
  <si>
    <t xml:space="preserve">находится на открытой площадке ВТК </t>
  </si>
  <si>
    <t xml:space="preserve">фильтры после обжига, жесть </t>
  </si>
  <si>
    <t>сталь оцинкованная, шкафы бу, жесть, трубы разного диаметра и разной длины,</t>
  </si>
  <si>
    <t>хранится на монтажной  площадке</t>
  </si>
  <si>
    <t>находится на монтажной  площадке</t>
  </si>
  <si>
    <t xml:space="preserve">находится на открытой площадке на территории цеха, хранится в одной куче </t>
  </si>
  <si>
    <t xml:space="preserve">сталь оцинкованная, (обшивка здания), присутствует мусор, дерево, мин вата. Хранится в одной куче с 5А </t>
  </si>
  <si>
    <t>Сталь оцинкованная 0,8мм - с изоляции трубопроводов-1-3м.кв., жесть, трубы разной длины и диаметра</t>
  </si>
  <si>
    <t xml:space="preserve">чугун </t>
  </si>
  <si>
    <t>Покупатель: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</si>
</sst>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Alignment="1">
      <alignment vertical="top"/>
    </xf>
    <xf numFmtId="0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quotePrefix="1" applyNumberFormat="1" applyFon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0" fontId="0" fillId="0" borderId="0" xfId="0"/>
    <xf numFmtId="0" fontId="6" fillId="0" borderId="0" xfId="0" applyFont="1" applyAlignment="1">
      <alignment vertical="center"/>
    </xf>
    <xf numFmtId="0" fontId="0" fillId="0" borderId="2" xfId="0" applyNumberFormat="1" applyBorder="1" applyAlignment="1">
      <alignment horizontal="center" vertical="top"/>
    </xf>
    <xf numFmtId="0" fontId="0" fillId="0" borderId="1" xfId="0" applyNumberForma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vertical="top"/>
    </xf>
    <xf numFmtId="164" fontId="3" fillId="3" borderId="5" xfId="0" applyNumberFormat="1" applyFont="1" applyFill="1" applyBorder="1" applyAlignment="1">
      <alignment vertical="top"/>
    </xf>
    <xf numFmtId="0" fontId="1" fillId="0" borderId="5" xfId="0" applyNumberFormat="1" applyFont="1" applyBorder="1" applyAlignment="1">
      <alignment horizontal="center" vertical="top"/>
    </xf>
    <xf numFmtId="0" fontId="0" fillId="0" borderId="5" xfId="0" applyNumberFormat="1" applyBorder="1" applyAlignment="1">
      <alignment vertical="top"/>
    </xf>
    <xf numFmtId="0" fontId="1" fillId="0" borderId="5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horizontal="center" vertical="top"/>
    </xf>
    <xf numFmtId="0" fontId="0" fillId="0" borderId="5" xfId="0" applyNumberFormat="1" applyBorder="1" applyAlignment="1">
      <alignment horizontal="center" vertical="top"/>
    </xf>
    <xf numFmtId="0" fontId="0" fillId="0" borderId="3" xfId="0" applyNumberFormat="1" applyBorder="1" applyAlignment="1">
      <alignment vertical="top" wrapText="1"/>
    </xf>
    <xf numFmtId="164" fontId="2" fillId="3" borderId="5" xfId="0" applyNumberFormat="1" applyFont="1" applyFill="1" applyBorder="1" applyAlignment="1">
      <alignment vertical="top"/>
    </xf>
    <xf numFmtId="0" fontId="0" fillId="0" borderId="5" xfId="0" applyNumberFormat="1" applyBorder="1" applyAlignment="1">
      <alignment horizontal="center" vertical="center"/>
    </xf>
    <xf numFmtId="0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horizontal="center" vertical="top"/>
    </xf>
    <xf numFmtId="0" fontId="0" fillId="0" borderId="4" xfId="0" applyNumberFormat="1" applyBorder="1" applyAlignment="1">
      <alignment horizontal="center" vertical="center"/>
    </xf>
    <xf numFmtId="0" fontId="0" fillId="4" borderId="3" xfId="0" applyNumberFormat="1" applyFill="1" applyBorder="1" applyAlignment="1">
      <alignment vertical="top"/>
    </xf>
    <xf numFmtId="0" fontId="0" fillId="4" borderId="1" xfId="0" applyNumberFormat="1" applyFill="1" applyBorder="1" applyAlignment="1">
      <alignment vertical="top"/>
    </xf>
    <xf numFmtId="0" fontId="0" fillId="4" borderId="1" xfId="0" applyNumberFormat="1" applyFill="1" applyBorder="1" applyAlignment="1">
      <alignment vertical="top" wrapText="1"/>
    </xf>
    <xf numFmtId="0" fontId="0" fillId="4" borderId="3" xfId="0" applyNumberFormat="1" applyFill="1" applyBorder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tabSelected="1" topLeftCell="B49" workbookViewId="0">
      <selection activeCell="E81" sqref="E81"/>
    </sheetView>
  </sheetViews>
  <sheetFormatPr defaultRowHeight="15" x14ac:dyDescent="0.25"/>
  <cols>
    <col min="1" max="1" width="6.28515625" hidden="1" customWidth="1"/>
    <col min="3" max="3" width="15" customWidth="1"/>
    <col min="4" max="4" width="41.7109375" customWidth="1"/>
    <col min="5" max="5" width="8.28515625" customWidth="1"/>
    <col min="6" max="6" width="20" bestFit="1" customWidth="1"/>
    <col min="7" max="7" width="16" bestFit="1" customWidth="1"/>
    <col min="8" max="8" width="7.140625" style="7" customWidth="1"/>
    <col min="9" max="9" width="40.85546875" customWidth="1"/>
    <col min="10" max="10" width="75.42578125" customWidth="1"/>
    <col min="11" max="11" width="21.42578125" customWidth="1"/>
    <col min="12" max="12" width="42" customWidth="1"/>
  </cols>
  <sheetData>
    <row r="2" spans="1:12" ht="18.75" x14ac:dyDescent="0.25">
      <c r="C2" s="40" t="s">
        <v>86</v>
      </c>
      <c r="D2" s="40"/>
      <c r="E2" s="40"/>
      <c r="F2" s="40"/>
      <c r="G2" s="40"/>
      <c r="H2" s="40"/>
    </row>
    <row r="4" spans="1:12" ht="30" x14ac:dyDescent="0.25">
      <c r="B4" s="5" t="s">
        <v>94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6" t="s">
        <v>97</v>
      </c>
      <c r="J4" s="6" t="s">
        <v>98</v>
      </c>
      <c r="K4" s="6" t="s">
        <v>96</v>
      </c>
      <c r="L4" s="5" t="s">
        <v>87</v>
      </c>
    </row>
    <row r="5" spans="1:12" x14ac:dyDescent="0.25">
      <c r="A5" t="str">
        <f>G5&amp;D5</f>
        <v>2,046ЛОМ СТАЛЬНЫЕ КАНАТЫ И ПРОВОЛОКА 13А</v>
      </c>
      <c r="B5" s="9">
        <v>1</v>
      </c>
      <c r="C5" s="1" t="s">
        <v>6</v>
      </c>
      <c r="D5" s="1" t="s">
        <v>7</v>
      </c>
      <c r="E5" s="1" t="s">
        <v>8</v>
      </c>
      <c r="F5" s="1" t="s">
        <v>9</v>
      </c>
      <c r="G5" s="2">
        <v>2.0459999999999998</v>
      </c>
      <c r="H5" s="8" t="s">
        <v>10</v>
      </c>
      <c r="I5" s="4" t="s">
        <v>99</v>
      </c>
      <c r="J5" s="4" t="s">
        <v>100</v>
      </c>
      <c r="K5" s="15">
        <v>1</v>
      </c>
      <c r="L5" s="1"/>
    </row>
    <row r="6" spans="1:12" x14ac:dyDescent="0.25">
      <c r="A6" t="str">
        <f t="shared" ref="A6:A62" si="0">G6&amp;D6</f>
        <v>0,019ЛОМ СТАЛЬНЫЕ КАНАТЫ И ПРОВОЛОКА 13А</v>
      </c>
      <c r="B6" s="9">
        <v>2</v>
      </c>
      <c r="C6" s="1" t="s">
        <v>6</v>
      </c>
      <c r="D6" s="1" t="s">
        <v>11</v>
      </c>
      <c r="E6" s="1" t="s">
        <v>12</v>
      </c>
      <c r="F6" s="1" t="s">
        <v>13</v>
      </c>
      <c r="G6" s="2">
        <v>1.9E-2</v>
      </c>
      <c r="H6" s="8" t="s">
        <v>10</v>
      </c>
      <c r="I6" s="4" t="s">
        <v>110</v>
      </c>
      <c r="J6" s="4" t="s">
        <v>111</v>
      </c>
      <c r="K6" s="15">
        <v>1</v>
      </c>
      <c r="L6" s="1"/>
    </row>
    <row r="7" spans="1:12" x14ac:dyDescent="0.25">
      <c r="A7" t="str">
        <f t="shared" si="0"/>
        <v>36,215ЛОМ СТАЛЬНЫЕ КАНАТЫ И ПРОВОЛОКА 13А</v>
      </c>
      <c r="B7" s="9">
        <v>3</v>
      </c>
      <c r="C7" s="1" t="s">
        <v>6</v>
      </c>
      <c r="D7" s="1" t="s">
        <v>14</v>
      </c>
      <c r="E7" s="1" t="s">
        <v>15</v>
      </c>
      <c r="F7" s="1" t="s">
        <v>16</v>
      </c>
      <c r="G7" s="2">
        <v>36.215000000000003</v>
      </c>
      <c r="H7" s="8" t="s">
        <v>10</v>
      </c>
      <c r="I7" s="4" t="s">
        <v>103</v>
      </c>
      <c r="J7" s="4" t="s">
        <v>104</v>
      </c>
      <c r="K7" s="15">
        <v>1</v>
      </c>
      <c r="L7" s="1"/>
    </row>
    <row r="8" spans="1:12" x14ac:dyDescent="0.25">
      <c r="A8" t="str">
        <f t="shared" si="0"/>
        <v>0,215ЛОМ СТАЛЬНЫЕ КАНАТЫ И ПРОВОЛОКА 13А</v>
      </c>
      <c r="B8" s="9">
        <v>4</v>
      </c>
      <c r="C8" s="1" t="s">
        <v>6</v>
      </c>
      <c r="D8" s="1" t="s">
        <v>17</v>
      </c>
      <c r="E8" s="1" t="s">
        <v>18</v>
      </c>
      <c r="F8" s="1" t="s">
        <v>19</v>
      </c>
      <c r="G8" s="2">
        <v>0.215</v>
      </c>
      <c r="H8" s="8" t="s">
        <v>10</v>
      </c>
      <c r="I8" s="4" t="s">
        <v>110</v>
      </c>
      <c r="J8" s="4" t="s">
        <v>119</v>
      </c>
      <c r="K8" s="15">
        <v>1</v>
      </c>
      <c r="L8" s="1"/>
    </row>
    <row r="9" spans="1:12" ht="15.75" thickBot="1" x14ac:dyDescent="0.3">
      <c r="A9" t="str">
        <f t="shared" si="0"/>
        <v>38,495</v>
      </c>
      <c r="B9" s="9">
        <v>5</v>
      </c>
      <c r="C9" s="20"/>
      <c r="D9" s="20"/>
      <c r="E9" s="20"/>
      <c r="F9" s="20"/>
      <c r="G9" s="21">
        <f>SUM(G5:G8)</f>
        <v>38.495000000000005</v>
      </c>
      <c r="H9" s="22"/>
      <c r="I9" s="23"/>
      <c r="J9" s="23"/>
      <c r="K9" s="24">
        <v>1</v>
      </c>
      <c r="L9" s="20"/>
    </row>
    <row r="10" spans="1:12" x14ac:dyDescent="0.25">
      <c r="A10" t="str">
        <f t="shared" si="0"/>
        <v>0,02ЛОМ ЧЕРНЫХ МЕТАЛЛОВ 5Б3</v>
      </c>
      <c r="B10" s="9">
        <v>6</v>
      </c>
      <c r="C10" s="16" t="s">
        <v>20</v>
      </c>
      <c r="D10" s="16" t="s">
        <v>21</v>
      </c>
      <c r="E10" s="16" t="s">
        <v>22</v>
      </c>
      <c r="F10" s="16" t="s">
        <v>23</v>
      </c>
      <c r="G10" s="17">
        <v>0.02</v>
      </c>
      <c r="H10" s="18" t="s">
        <v>10</v>
      </c>
      <c r="I10" s="35" t="s">
        <v>118</v>
      </c>
      <c r="J10" s="4" t="s">
        <v>119</v>
      </c>
      <c r="K10" s="19">
        <v>2</v>
      </c>
      <c r="L10" s="16"/>
    </row>
    <row r="11" spans="1:12" x14ac:dyDescent="0.25">
      <c r="A11" t="str">
        <f t="shared" si="0"/>
        <v>0,04ЛОМ ЧЕРНЫХ МЕТАЛЛОВ 5Б3</v>
      </c>
      <c r="B11" s="9">
        <v>7</v>
      </c>
      <c r="C11" s="1" t="s">
        <v>20</v>
      </c>
      <c r="D11" s="1" t="s">
        <v>24</v>
      </c>
      <c r="E11" s="1" t="s">
        <v>15</v>
      </c>
      <c r="F11" s="1" t="s">
        <v>16</v>
      </c>
      <c r="G11" s="2">
        <v>0.04</v>
      </c>
      <c r="H11" s="8" t="s">
        <v>10</v>
      </c>
      <c r="I11" s="36" t="s">
        <v>118</v>
      </c>
      <c r="J11" s="4" t="s">
        <v>100</v>
      </c>
      <c r="K11" s="15">
        <v>2</v>
      </c>
      <c r="L11" s="1"/>
    </row>
    <row r="12" spans="1:12" ht="15.75" thickBot="1" x14ac:dyDescent="0.3">
      <c r="A12" t="str">
        <f t="shared" si="0"/>
        <v>0,06</v>
      </c>
      <c r="B12" s="9">
        <v>8</v>
      </c>
      <c r="C12" s="20"/>
      <c r="D12" s="20"/>
      <c r="E12" s="20"/>
      <c r="F12" s="20"/>
      <c r="G12" s="21">
        <f>SUM(G10:G11)</f>
        <v>0.06</v>
      </c>
      <c r="H12" s="22"/>
      <c r="I12" s="23"/>
      <c r="J12" s="23"/>
      <c r="K12" s="24">
        <v>2</v>
      </c>
      <c r="L12" s="20"/>
    </row>
    <row r="13" spans="1:12" x14ac:dyDescent="0.25">
      <c r="A13" t="str">
        <f t="shared" si="0"/>
        <v>2,3ЛОМ ЧЕРНЫХ МЕТАЛЛОВ 3А</v>
      </c>
      <c r="B13" s="9">
        <v>9</v>
      </c>
      <c r="C13" s="16" t="s">
        <v>25</v>
      </c>
      <c r="D13" s="16" t="s">
        <v>26</v>
      </c>
      <c r="E13" s="16" t="s">
        <v>8</v>
      </c>
      <c r="F13" s="16" t="s">
        <v>9</v>
      </c>
      <c r="G13" s="17">
        <v>2.2999999999999998</v>
      </c>
      <c r="H13" s="18" t="s">
        <v>10</v>
      </c>
      <c r="I13" s="25" t="s">
        <v>101</v>
      </c>
      <c r="J13" s="25" t="s">
        <v>100</v>
      </c>
      <c r="K13" s="19">
        <v>8</v>
      </c>
      <c r="L13" s="16"/>
    </row>
    <row r="14" spans="1:12" x14ac:dyDescent="0.25">
      <c r="A14" t="str">
        <f t="shared" si="0"/>
        <v>0,132ЛОМ ЧЕРНЫХ МЕТАЛЛОВ 3А</v>
      </c>
      <c r="B14" s="9">
        <v>10</v>
      </c>
      <c r="C14" s="1" t="s">
        <v>25</v>
      </c>
      <c r="D14" s="1" t="s">
        <v>27</v>
      </c>
      <c r="E14" s="1" t="s">
        <v>28</v>
      </c>
      <c r="F14" s="1" t="s">
        <v>29</v>
      </c>
      <c r="G14" s="2">
        <v>0.13200000000000001</v>
      </c>
      <c r="H14" s="8" t="s">
        <v>10</v>
      </c>
      <c r="I14" s="4" t="s">
        <v>101</v>
      </c>
      <c r="J14" s="4" t="s">
        <v>119</v>
      </c>
      <c r="K14" s="15">
        <v>8</v>
      </c>
      <c r="L14" s="1"/>
    </row>
    <row r="15" spans="1:12" x14ac:dyDescent="0.25">
      <c r="A15" t="str">
        <f t="shared" si="0"/>
        <v>2,2ЛОМ ЧЕРНЫХ МЕТАЛЛОВ 3А</v>
      </c>
      <c r="B15" s="9">
        <v>11</v>
      </c>
      <c r="C15" s="1" t="s">
        <v>25</v>
      </c>
      <c r="D15" s="1" t="s">
        <v>30</v>
      </c>
      <c r="E15" s="1" t="s">
        <v>28</v>
      </c>
      <c r="F15" s="1" t="s">
        <v>29</v>
      </c>
      <c r="G15" s="2">
        <v>2.2000000000000002</v>
      </c>
      <c r="H15" s="8" t="s">
        <v>10</v>
      </c>
      <c r="I15" s="4" t="s">
        <v>101</v>
      </c>
      <c r="J15" s="4" t="s">
        <v>119</v>
      </c>
      <c r="K15" s="15">
        <v>8</v>
      </c>
      <c r="L15" s="1"/>
    </row>
    <row r="16" spans="1:12" x14ac:dyDescent="0.25">
      <c r="A16" t="str">
        <f t="shared" si="0"/>
        <v>0,292ЛОМ ЧЕРНЫХ МЕТАЛЛОВ 3А</v>
      </c>
      <c r="B16" s="9">
        <v>12</v>
      </c>
      <c r="C16" s="1" t="s">
        <v>25</v>
      </c>
      <c r="D16" s="1" t="s">
        <v>31</v>
      </c>
      <c r="E16" s="1" t="s">
        <v>32</v>
      </c>
      <c r="F16" s="1" t="s">
        <v>33</v>
      </c>
      <c r="G16" s="2">
        <v>0.29199999999999998</v>
      </c>
      <c r="H16" s="8" t="s">
        <v>10</v>
      </c>
      <c r="I16" s="4" t="s">
        <v>101</v>
      </c>
      <c r="J16" s="4" t="s">
        <v>109</v>
      </c>
      <c r="K16" s="15">
        <v>8</v>
      </c>
      <c r="L16" s="1"/>
    </row>
    <row r="17" spans="1:12" x14ac:dyDescent="0.25">
      <c r="A17" t="str">
        <f t="shared" si="0"/>
        <v>5,1ЛОМ ЧЕРНЫХ МЕТАЛЛОВ 3А</v>
      </c>
      <c r="B17" s="9">
        <v>13</v>
      </c>
      <c r="C17" s="1" t="s">
        <v>25</v>
      </c>
      <c r="D17" s="1" t="s">
        <v>34</v>
      </c>
      <c r="E17" s="1" t="s">
        <v>12</v>
      </c>
      <c r="F17" s="1" t="s">
        <v>13</v>
      </c>
      <c r="G17" s="2">
        <v>5.0999999999999996</v>
      </c>
      <c r="H17" s="8" t="s">
        <v>10</v>
      </c>
      <c r="I17" s="4" t="s">
        <v>101</v>
      </c>
      <c r="J17" s="4" t="s">
        <v>111</v>
      </c>
      <c r="K17" s="15">
        <v>8</v>
      </c>
      <c r="L17" s="1"/>
    </row>
    <row r="18" spans="1:12" x14ac:dyDescent="0.25">
      <c r="A18" t="str">
        <f t="shared" si="0"/>
        <v>0,03ЛОМ ЧЕРНЫХ МЕТАЛЛОВ 3А</v>
      </c>
      <c r="B18" s="9">
        <v>14</v>
      </c>
      <c r="C18" s="1" t="s">
        <v>25</v>
      </c>
      <c r="D18" s="1" t="s">
        <v>35</v>
      </c>
      <c r="E18" s="1" t="s">
        <v>12</v>
      </c>
      <c r="F18" s="1" t="s">
        <v>13</v>
      </c>
      <c r="G18" s="2">
        <v>0.03</v>
      </c>
      <c r="H18" s="8" t="s">
        <v>10</v>
      </c>
      <c r="I18" s="4" t="s">
        <v>101</v>
      </c>
      <c r="J18" s="4" t="s">
        <v>111</v>
      </c>
      <c r="K18" s="15">
        <v>8</v>
      </c>
      <c r="L18" s="1"/>
    </row>
    <row r="19" spans="1:12" x14ac:dyDescent="0.25">
      <c r="A19" t="str">
        <f t="shared" si="0"/>
        <v>0,146ЛОМ ЧЕРНЫХ МЕТАЛЛОВ 3А</v>
      </c>
      <c r="B19" s="9">
        <v>15</v>
      </c>
      <c r="C19" s="1" t="s">
        <v>25</v>
      </c>
      <c r="D19" s="1" t="s">
        <v>36</v>
      </c>
      <c r="E19" s="1" t="s">
        <v>37</v>
      </c>
      <c r="F19" s="3" t="s">
        <v>38</v>
      </c>
      <c r="G19" s="2">
        <v>0.14599999999999999</v>
      </c>
      <c r="H19" s="8" t="s">
        <v>10</v>
      </c>
      <c r="I19" s="4" t="s">
        <v>101</v>
      </c>
      <c r="J19" s="4" t="s">
        <v>128</v>
      </c>
      <c r="K19" s="15">
        <v>8</v>
      </c>
      <c r="L19" s="1"/>
    </row>
    <row r="20" spans="1:12" x14ac:dyDescent="0.25">
      <c r="A20" t="str">
        <f t="shared" si="0"/>
        <v>0,135ЛОМ ЧЕРНЫХ МЕТАЛЛОВ 3А</v>
      </c>
      <c r="B20" s="9">
        <v>16</v>
      </c>
      <c r="C20" s="1" t="s">
        <v>25</v>
      </c>
      <c r="D20" s="1" t="s">
        <v>39</v>
      </c>
      <c r="E20" s="1" t="s">
        <v>22</v>
      </c>
      <c r="F20" s="1" t="s">
        <v>23</v>
      </c>
      <c r="G20" s="2">
        <v>0.13500000000000001</v>
      </c>
      <c r="H20" s="8" t="s">
        <v>10</v>
      </c>
      <c r="I20" s="4" t="s">
        <v>101</v>
      </c>
      <c r="J20" s="4" t="s">
        <v>113</v>
      </c>
      <c r="K20" s="15">
        <v>8</v>
      </c>
      <c r="L20" s="1"/>
    </row>
    <row r="21" spans="1:12" x14ac:dyDescent="0.25">
      <c r="A21" t="str">
        <f t="shared" si="0"/>
        <v>0,284ЛОМ ЧЕРНЫХ МЕТАЛЛОВ 3А</v>
      </c>
      <c r="B21" s="9">
        <v>17</v>
      </c>
      <c r="C21" s="1" t="s">
        <v>25</v>
      </c>
      <c r="D21" s="1" t="s">
        <v>40</v>
      </c>
      <c r="E21" s="1" t="s">
        <v>15</v>
      </c>
      <c r="F21" s="1" t="s">
        <v>16</v>
      </c>
      <c r="G21" s="2">
        <v>0.28399999999999997</v>
      </c>
      <c r="H21" s="8" t="s">
        <v>10</v>
      </c>
      <c r="I21" s="4" t="s">
        <v>101</v>
      </c>
      <c r="J21" s="4" t="s">
        <v>104</v>
      </c>
      <c r="K21" s="15">
        <v>8</v>
      </c>
      <c r="L21" s="1"/>
    </row>
    <row r="22" spans="1:12" ht="15.75" thickBot="1" x14ac:dyDescent="0.3">
      <c r="A22" t="str">
        <f t="shared" si="0"/>
        <v>10,619</v>
      </c>
      <c r="B22" s="9">
        <v>18</v>
      </c>
      <c r="C22" s="20"/>
      <c r="D22" s="20"/>
      <c r="E22" s="20"/>
      <c r="F22" s="20"/>
      <c r="G22" s="21">
        <f>SUM(G13:G21)</f>
        <v>10.619</v>
      </c>
      <c r="H22" s="22"/>
      <c r="I22" s="23"/>
      <c r="J22" s="23"/>
      <c r="K22" s="24">
        <v>8</v>
      </c>
      <c r="L22" s="20"/>
    </row>
    <row r="23" spans="1:12" x14ac:dyDescent="0.25">
      <c r="A23" t="str">
        <f t="shared" si="0"/>
        <v>59,554ЛОМ ЧЕРНЫХ МЕТАЛЛОВ 5А</v>
      </c>
      <c r="B23" s="26">
        <v>19</v>
      </c>
      <c r="C23" s="16" t="s">
        <v>41</v>
      </c>
      <c r="D23" s="16" t="s">
        <v>42</v>
      </c>
      <c r="E23" s="16" t="s">
        <v>8</v>
      </c>
      <c r="F23" s="16" t="s">
        <v>9</v>
      </c>
      <c r="G23" s="17">
        <v>59.554000000000002</v>
      </c>
      <c r="H23" s="18" t="s">
        <v>10</v>
      </c>
      <c r="I23" s="35" t="s">
        <v>120</v>
      </c>
      <c r="J23" s="4" t="s">
        <v>113</v>
      </c>
      <c r="K23" s="19">
        <v>7</v>
      </c>
      <c r="L23" s="16"/>
    </row>
    <row r="24" spans="1:12" x14ac:dyDescent="0.25">
      <c r="A24" t="str">
        <f t="shared" si="0"/>
        <v>15,15ЛОМ ЧЕРНЫХ МЕТАЛЛОВ 5А</v>
      </c>
      <c r="B24" s="9">
        <v>20</v>
      </c>
      <c r="C24" s="1" t="s">
        <v>41</v>
      </c>
      <c r="D24" s="1" t="s">
        <v>43</v>
      </c>
      <c r="E24" s="1" t="s">
        <v>8</v>
      </c>
      <c r="F24" s="1" t="s">
        <v>9</v>
      </c>
      <c r="G24" s="2">
        <v>15.15</v>
      </c>
      <c r="H24" s="8" t="s">
        <v>10</v>
      </c>
      <c r="I24" s="35" t="s">
        <v>120</v>
      </c>
      <c r="J24" s="4" t="s">
        <v>113</v>
      </c>
      <c r="K24" s="15">
        <v>7</v>
      </c>
      <c r="L24" s="1"/>
    </row>
    <row r="25" spans="1:12" ht="45" x14ac:dyDescent="0.25">
      <c r="A25" t="str">
        <f t="shared" si="0"/>
        <v>101,424ЛОМ ЧЕРНЫХ МЕТАЛЛОВ 5А</v>
      </c>
      <c r="B25" s="9">
        <v>21</v>
      </c>
      <c r="C25" s="1" t="s">
        <v>41</v>
      </c>
      <c r="D25" s="1" t="s">
        <v>44</v>
      </c>
      <c r="E25" s="1" t="s">
        <v>28</v>
      </c>
      <c r="F25" s="1" t="s">
        <v>29</v>
      </c>
      <c r="G25" s="2">
        <v>101.42400000000001</v>
      </c>
      <c r="H25" s="8" t="s">
        <v>10</v>
      </c>
      <c r="I25" s="14" t="s">
        <v>108</v>
      </c>
      <c r="J25" s="14" t="s">
        <v>123</v>
      </c>
      <c r="K25" s="15">
        <v>7</v>
      </c>
      <c r="L25" s="1"/>
    </row>
    <row r="26" spans="1:12" ht="30" x14ac:dyDescent="0.25">
      <c r="A26" t="str">
        <f t="shared" si="0"/>
        <v>15,477ЛОМ ЧЕРНЫХ МЕТАЛЛОВ 5А</v>
      </c>
      <c r="B26" s="9">
        <v>22</v>
      </c>
      <c r="C26" s="1" t="s">
        <v>41</v>
      </c>
      <c r="D26" s="1" t="s">
        <v>45</v>
      </c>
      <c r="E26" s="1" t="s">
        <v>32</v>
      </c>
      <c r="F26" s="1" t="s">
        <v>33</v>
      </c>
      <c r="G26" s="2">
        <v>15.477</v>
      </c>
      <c r="H26" s="8" t="s">
        <v>10</v>
      </c>
      <c r="I26" s="37" t="s">
        <v>121</v>
      </c>
      <c r="J26" s="37" t="s">
        <v>129</v>
      </c>
      <c r="K26" s="15">
        <v>7</v>
      </c>
      <c r="L26" s="1"/>
    </row>
    <row r="27" spans="1:12" ht="30" x14ac:dyDescent="0.25">
      <c r="A27" t="str">
        <f t="shared" si="0"/>
        <v>1,705ЛОМ ЧЕРНЫХ МЕТАЛЛОВ 5А</v>
      </c>
      <c r="B27" s="9">
        <v>23</v>
      </c>
      <c r="C27" s="1" t="s">
        <v>41</v>
      </c>
      <c r="D27" s="1" t="s">
        <v>46</v>
      </c>
      <c r="E27" s="1" t="s">
        <v>32</v>
      </c>
      <c r="F27" s="1" t="s">
        <v>33</v>
      </c>
      <c r="G27" s="2">
        <v>1.7050000000000001</v>
      </c>
      <c r="H27" s="8" t="s">
        <v>10</v>
      </c>
      <c r="I27" s="37" t="s">
        <v>121</v>
      </c>
      <c r="J27" s="37" t="s">
        <v>129</v>
      </c>
      <c r="K27" s="15">
        <v>7</v>
      </c>
      <c r="L27" s="1"/>
    </row>
    <row r="28" spans="1:12" x14ac:dyDescent="0.25">
      <c r="A28" t="str">
        <f t="shared" si="0"/>
        <v>23,576ЛОМ ЧЕРНЫХ МЕТАЛЛОВ 5А</v>
      </c>
      <c r="B28" s="9">
        <v>24</v>
      </c>
      <c r="C28" s="1" t="s">
        <v>41</v>
      </c>
      <c r="D28" s="1" t="s">
        <v>47</v>
      </c>
      <c r="E28" s="1" t="s">
        <v>12</v>
      </c>
      <c r="F28" s="1" t="s">
        <v>13</v>
      </c>
      <c r="G28" s="2">
        <v>23.576000000000001</v>
      </c>
      <c r="H28" s="8" t="s">
        <v>10</v>
      </c>
      <c r="I28" s="37" t="s">
        <v>122</v>
      </c>
      <c r="J28" s="36" t="s">
        <v>124</v>
      </c>
      <c r="K28" s="15">
        <v>7</v>
      </c>
      <c r="L28" s="1"/>
    </row>
    <row r="29" spans="1:12" x14ac:dyDescent="0.25">
      <c r="A29" t="str">
        <f t="shared" si="0"/>
        <v>20,15ЛОМ ЧЕРНЫХ МЕТАЛЛОВ 5А</v>
      </c>
      <c r="B29" s="9">
        <v>25</v>
      </c>
      <c r="C29" s="1" t="s">
        <v>41</v>
      </c>
      <c r="D29" s="1" t="s">
        <v>48</v>
      </c>
      <c r="E29" s="1" t="s">
        <v>12</v>
      </c>
      <c r="F29" s="1" t="s">
        <v>13</v>
      </c>
      <c r="G29" s="2">
        <v>20.149999999999999</v>
      </c>
      <c r="H29" s="8" t="s">
        <v>10</v>
      </c>
      <c r="I29" s="37" t="s">
        <v>122</v>
      </c>
      <c r="J29" s="36" t="s">
        <v>124</v>
      </c>
      <c r="K29" s="15">
        <v>7</v>
      </c>
      <c r="L29" s="1"/>
    </row>
    <row r="30" spans="1:12" x14ac:dyDescent="0.25">
      <c r="A30" t="str">
        <f t="shared" si="0"/>
        <v>1,364ЛОМ ЧЕРНЫХ МЕТАЛЛОВ 5А</v>
      </c>
      <c r="B30" s="9">
        <v>26</v>
      </c>
      <c r="C30" s="1" t="s">
        <v>41</v>
      </c>
      <c r="D30" s="1" t="s">
        <v>49</v>
      </c>
      <c r="E30" s="1" t="s">
        <v>22</v>
      </c>
      <c r="F30" s="1" t="s">
        <v>23</v>
      </c>
      <c r="G30" s="2">
        <v>1.3640000000000001</v>
      </c>
      <c r="H30" s="8" t="s">
        <v>10</v>
      </c>
      <c r="I30" s="14" t="s">
        <v>114</v>
      </c>
      <c r="J30" s="4" t="s">
        <v>113</v>
      </c>
      <c r="K30" s="15">
        <v>7</v>
      </c>
      <c r="L30" s="1"/>
    </row>
    <row r="31" spans="1:12" ht="30" x14ac:dyDescent="0.25">
      <c r="A31" t="str">
        <f t="shared" si="0"/>
        <v>15ЛОМ ЧЕРНЫХ МЕТАЛЛОВ 5А</v>
      </c>
      <c r="B31" s="9">
        <v>27</v>
      </c>
      <c r="C31" s="1" t="s">
        <v>41</v>
      </c>
      <c r="D31" s="1" t="s">
        <v>50</v>
      </c>
      <c r="E31" s="1" t="s">
        <v>15</v>
      </c>
      <c r="F31" s="1" t="s">
        <v>16</v>
      </c>
      <c r="G31" s="2">
        <v>15</v>
      </c>
      <c r="H31" s="8" t="s">
        <v>10</v>
      </c>
      <c r="I31" s="14" t="s">
        <v>106</v>
      </c>
      <c r="J31" s="4" t="s">
        <v>104</v>
      </c>
      <c r="K31" s="15">
        <v>7</v>
      </c>
      <c r="L31" s="1"/>
    </row>
    <row r="32" spans="1:12" x14ac:dyDescent="0.25">
      <c r="A32" t="str">
        <f t="shared" si="0"/>
        <v>7,556ЛОМ ЧЕРНЫХ МЕТАЛЛОВ 5А</v>
      </c>
      <c r="B32" s="9">
        <v>28</v>
      </c>
      <c r="C32" s="1" t="s">
        <v>41</v>
      </c>
      <c r="D32" s="1" t="s">
        <v>51</v>
      </c>
      <c r="E32" s="1" t="s">
        <v>18</v>
      </c>
      <c r="F32" s="1" t="s">
        <v>19</v>
      </c>
      <c r="G32" s="2">
        <v>7.556</v>
      </c>
      <c r="H32" s="8" t="s">
        <v>10</v>
      </c>
      <c r="I32" s="14" t="s">
        <v>114</v>
      </c>
      <c r="J32" s="4" t="s">
        <v>116</v>
      </c>
      <c r="K32" s="15">
        <v>7</v>
      </c>
      <c r="L32" s="1"/>
    </row>
    <row r="33" spans="1:12" ht="15.75" thickBot="1" x14ac:dyDescent="0.3">
      <c r="A33" t="str">
        <f t="shared" si="0"/>
        <v>260,956</v>
      </c>
      <c r="B33" s="9">
        <v>29</v>
      </c>
      <c r="C33" s="20"/>
      <c r="D33" s="20"/>
      <c r="E33" s="20"/>
      <c r="F33" s="20"/>
      <c r="G33" s="21">
        <f>SUM(G23:G32)</f>
        <v>260.95600000000002</v>
      </c>
      <c r="H33" s="22"/>
      <c r="I33" s="23"/>
      <c r="J33" s="23"/>
      <c r="K33" s="24">
        <v>7</v>
      </c>
      <c r="L33" s="20"/>
    </row>
    <row r="34" spans="1:12" x14ac:dyDescent="0.25">
      <c r="A34" t="str">
        <f t="shared" si="0"/>
        <v>0,047ЛОМ ЧЕРНЫХ МЕТАЛЛОВ 3БЗ</v>
      </c>
      <c r="B34" s="9">
        <v>30</v>
      </c>
      <c r="C34" s="16" t="s">
        <v>52</v>
      </c>
      <c r="D34" s="16" t="s">
        <v>53</v>
      </c>
      <c r="E34" s="16" t="s">
        <v>8</v>
      </c>
      <c r="F34" s="16" t="s">
        <v>9</v>
      </c>
      <c r="G34" s="17">
        <v>4.7E-2</v>
      </c>
      <c r="H34" s="18" t="s">
        <v>10</v>
      </c>
      <c r="I34" s="35" t="s">
        <v>118</v>
      </c>
      <c r="J34" s="4" t="s">
        <v>113</v>
      </c>
      <c r="K34" s="19">
        <v>3</v>
      </c>
      <c r="L34" s="16"/>
    </row>
    <row r="35" spans="1:12" x14ac:dyDescent="0.25">
      <c r="A35" t="str">
        <f t="shared" si="0"/>
        <v>0,06ЛОМ ЧЕРНЫХ МЕТАЛЛОВ 3БЗ</v>
      </c>
      <c r="B35" s="9">
        <v>31</v>
      </c>
      <c r="C35" s="1" t="s">
        <v>52</v>
      </c>
      <c r="D35" s="1" t="s">
        <v>54</v>
      </c>
      <c r="E35" s="1" t="s">
        <v>32</v>
      </c>
      <c r="F35" s="1" t="s">
        <v>33</v>
      </c>
      <c r="G35" s="2">
        <v>0.06</v>
      </c>
      <c r="H35" s="8" t="s">
        <v>10</v>
      </c>
      <c r="I35" s="35" t="s">
        <v>118</v>
      </c>
      <c r="J35" s="4" t="s">
        <v>113</v>
      </c>
      <c r="K35" s="15">
        <v>3</v>
      </c>
      <c r="L35" s="1"/>
    </row>
    <row r="36" spans="1:12" x14ac:dyDescent="0.25">
      <c r="A36" t="str">
        <f t="shared" si="0"/>
        <v>0,235ЛОМ ЧЕРНЫХ МЕТАЛЛОВ 3БЗ</v>
      </c>
      <c r="B36" s="9">
        <v>32</v>
      </c>
      <c r="C36" s="1" t="s">
        <v>52</v>
      </c>
      <c r="D36" s="1" t="s">
        <v>55</v>
      </c>
      <c r="E36" s="1" t="s">
        <v>32</v>
      </c>
      <c r="F36" s="1" t="s">
        <v>33</v>
      </c>
      <c r="G36" s="2">
        <v>0.23499999999999999</v>
      </c>
      <c r="H36" s="8" t="s">
        <v>10</v>
      </c>
      <c r="I36" s="35" t="s">
        <v>118</v>
      </c>
      <c r="J36" s="4" t="s">
        <v>113</v>
      </c>
      <c r="K36" s="15">
        <v>3</v>
      </c>
      <c r="L36" s="1"/>
    </row>
    <row r="37" spans="1:12" x14ac:dyDescent="0.25">
      <c r="A37" t="str">
        <f t="shared" si="0"/>
        <v>1,85ЛОМ ЧЕРНЫХ МЕТАЛЛОВ 3БЗ</v>
      </c>
      <c r="B37" s="9">
        <v>33</v>
      </c>
      <c r="C37" s="1" t="s">
        <v>52</v>
      </c>
      <c r="D37" s="1" t="s">
        <v>56</v>
      </c>
      <c r="E37" s="1" t="s">
        <v>12</v>
      </c>
      <c r="F37" s="1" t="s">
        <v>13</v>
      </c>
      <c r="G37" s="2">
        <v>1.85</v>
      </c>
      <c r="H37" s="8" t="s">
        <v>10</v>
      </c>
      <c r="I37" s="35" t="s">
        <v>118</v>
      </c>
      <c r="J37" s="36" t="s">
        <v>124</v>
      </c>
      <c r="K37" s="15">
        <v>3</v>
      </c>
      <c r="L37" s="1"/>
    </row>
    <row r="38" spans="1:12" x14ac:dyDescent="0.25">
      <c r="A38" t="str">
        <f t="shared" si="0"/>
        <v>1,818ЛОМ ЧЕРНЫХ МЕТАЛЛОВ 3БЗ</v>
      </c>
      <c r="B38" s="9">
        <v>34</v>
      </c>
      <c r="C38" s="1" t="s">
        <v>52</v>
      </c>
      <c r="D38" s="1" t="s">
        <v>57</v>
      </c>
      <c r="E38" s="1" t="s">
        <v>12</v>
      </c>
      <c r="F38" s="1" t="s">
        <v>13</v>
      </c>
      <c r="G38" s="2">
        <v>1.8180000000000001</v>
      </c>
      <c r="H38" s="8" t="s">
        <v>10</v>
      </c>
      <c r="I38" s="35" t="s">
        <v>118</v>
      </c>
      <c r="J38" s="36" t="s">
        <v>124</v>
      </c>
      <c r="K38" s="15">
        <v>3</v>
      </c>
      <c r="L38" s="1"/>
    </row>
    <row r="39" spans="1:12" x14ac:dyDescent="0.25">
      <c r="A39" t="str">
        <f t="shared" si="0"/>
        <v>0,051ЛОМ ЧЕРНЫХ МЕТАЛЛОВ 3БЗ</v>
      </c>
      <c r="B39" s="9">
        <v>35</v>
      </c>
      <c r="C39" s="1" t="s">
        <v>52</v>
      </c>
      <c r="D39" s="1" t="s">
        <v>58</v>
      </c>
      <c r="E39" s="1" t="s">
        <v>37</v>
      </c>
      <c r="F39" s="3" t="s">
        <v>59</v>
      </c>
      <c r="G39" s="2">
        <v>5.0999999999999997E-2</v>
      </c>
      <c r="H39" s="8" t="s">
        <v>10</v>
      </c>
      <c r="I39" s="35" t="s">
        <v>118</v>
      </c>
      <c r="J39" s="4" t="s">
        <v>116</v>
      </c>
      <c r="K39" s="15">
        <v>3</v>
      </c>
      <c r="L39" s="1"/>
    </row>
    <row r="40" spans="1:12" x14ac:dyDescent="0.25">
      <c r="A40" t="str">
        <f t="shared" si="0"/>
        <v>0,012ЛОМ ЧЕРНЫХ МЕТАЛЛОВ 3БЗ</v>
      </c>
      <c r="B40" s="9">
        <v>36</v>
      </c>
      <c r="C40" s="1" t="s">
        <v>52</v>
      </c>
      <c r="D40" s="1" t="s">
        <v>60</v>
      </c>
      <c r="E40" s="1" t="s">
        <v>22</v>
      </c>
      <c r="F40" s="1" t="s">
        <v>23</v>
      </c>
      <c r="G40" s="2">
        <v>1.2E-2</v>
      </c>
      <c r="H40" s="8" t="s">
        <v>10</v>
      </c>
      <c r="I40" s="35" t="s">
        <v>118</v>
      </c>
      <c r="J40" s="4" t="s">
        <v>116</v>
      </c>
      <c r="K40" s="15">
        <v>3</v>
      </c>
      <c r="L40" s="1"/>
    </row>
    <row r="41" spans="1:12" x14ac:dyDescent="0.25">
      <c r="A41" t="str">
        <f t="shared" si="0"/>
        <v>0,353ЛОМ ЧЕРНЫХ МЕТАЛЛОВ 3БЗ</v>
      </c>
      <c r="B41" s="9">
        <v>37</v>
      </c>
      <c r="C41" s="1" t="s">
        <v>52</v>
      </c>
      <c r="D41" s="1" t="s">
        <v>61</v>
      </c>
      <c r="E41" s="1" t="s">
        <v>15</v>
      </c>
      <c r="F41" s="1" t="s">
        <v>16</v>
      </c>
      <c r="G41" s="2">
        <v>0.35299999999999998</v>
      </c>
      <c r="H41" s="8" t="s">
        <v>10</v>
      </c>
      <c r="I41" s="35" t="s">
        <v>118</v>
      </c>
      <c r="J41" s="4" t="s">
        <v>104</v>
      </c>
      <c r="K41" s="15">
        <v>3</v>
      </c>
      <c r="L41" s="1"/>
    </row>
    <row r="42" spans="1:12" x14ac:dyDescent="0.25">
      <c r="A42" t="str">
        <f t="shared" si="0"/>
        <v>2,634ЛОМ ЧЕРНЫХ МЕТАЛЛОВ 3БЗ</v>
      </c>
      <c r="B42" s="9">
        <v>38</v>
      </c>
      <c r="C42" s="1" t="s">
        <v>52</v>
      </c>
      <c r="D42" s="1" t="s">
        <v>62</v>
      </c>
      <c r="E42" s="1" t="s">
        <v>15</v>
      </c>
      <c r="F42" s="1" t="s">
        <v>16</v>
      </c>
      <c r="G42" s="2">
        <v>2.6339999999999999</v>
      </c>
      <c r="H42" s="8" t="s">
        <v>10</v>
      </c>
      <c r="I42" s="35" t="s">
        <v>118</v>
      </c>
      <c r="J42" s="4" t="s">
        <v>104</v>
      </c>
      <c r="K42" s="15">
        <v>3</v>
      </c>
      <c r="L42" s="1"/>
    </row>
    <row r="43" spans="1:12" x14ac:dyDescent="0.25">
      <c r="A43" t="str">
        <f t="shared" si="0"/>
        <v>2,526ЛОМ ЧЕРНЫХ МЕТАЛЛОВ 3БЗ</v>
      </c>
      <c r="B43" s="9">
        <v>39</v>
      </c>
      <c r="C43" s="1" t="s">
        <v>52</v>
      </c>
      <c r="D43" s="1" t="s">
        <v>63</v>
      </c>
      <c r="E43" s="1" t="s">
        <v>18</v>
      </c>
      <c r="F43" s="1" t="s">
        <v>19</v>
      </c>
      <c r="G43" s="2">
        <v>2.5259999999999998</v>
      </c>
      <c r="H43" s="8" t="s">
        <v>10</v>
      </c>
      <c r="I43" s="35" t="s">
        <v>118</v>
      </c>
      <c r="J43" s="4" t="s">
        <v>116</v>
      </c>
      <c r="K43" s="15">
        <v>3</v>
      </c>
      <c r="L43" s="1"/>
    </row>
    <row r="44" spans="1:12" ht="15.75" thickBot="1" x14ac:dyDescent="0.3">
      <c r="A44" t="str">
        <f t="shared" si="0"/>
        <v>9,586</v>
      </c>
      <c r="B44" s="9">
        <v>40</v>
      </c>
      <c r="C44" s="20"/>
      <c r="D44" s="20"/>
      <c r="E44" s="20"/>
      <c r="F44" s="20"/>
      <c r="G44" s="21">
        <f>SUM(G34:G43)</f>
        <v>9.5859999999999985</v>
      </c>
      <c r="H44" s="22"/>
      <c r="I44" s="23"/>
      <c r="J44" s="23"/>
      <c r="K44" s="24">
        <v>3</v>
      </c>
      <c r="L44" s="20"/>
    </row>
    <row r="45" spans="1:12" x14ac:dyDescent="0.25">
      <c r="A45" t="str">
        <f t="shared" si="0"/>
        <v>2,242ЛОМ ЧЕРНЫХ МЕТАЛЛОВ 12А</v>
      </c>
      <c r="B45" s="9">
        <v>41</v>
      </c>
      <c r="C45" s="16" t="s">
        <v>64</v>
      </c>
      <c r="D45" s="16" t="s">
        <v>65</v>
      </c>
      <c r="E45" s="16" t="s">
        <v>8</v>
      </c>
      <c r="F45" s="16" t="s">
        <v>9</v>
      </c>
      <c r="G45" s="17">
        <v>2.242</v>
      </c>
      <c r="H45" s="18" t="s">
        <v>10</v>
      </c>
      <c r="I45" s="28" t="s">
        <v>125</v>
      </c>
      <c r="J45" s="25" t="s">
        <v>100</v>
      </c>
      <c r="K45" s="19">
        <v>6</v>
      </c>
      <c r="L45" s="16"/>
    </row>
    <row r="46" spans="1:12" x14ac:dyDescent="0.25">
      <c r="A46" t="str">
        <f t="shared" si="0"/>
        <v>0,004ЛОМ ЧЕРНЫХ МЕТАЛЛОВ 12А</v>
      </c>
      <c r="B46" s="9">
        <v>42</v>
      </c>
      <c r="C46" s="1" t="s">
        <v>64</v>
      </c>
      <c r="D46" s="1" t="s">
        <v>66</v>
      </c>
      <c r="E46" s="1" t="s">
        <v>67</v>
      </c>
      <c r="F46" s="1" t="s">
        <v>68</v>
      </c>
      <c r="G46" s="2">
        <v>4.0000000000000001E-3</v>
      </c>
      <c r="H46" s="8" t="s">
        <v>10</v>
      </c>
      <c r="I46" s="14" t="s">
        <v>115</v>
      </c>
      <c r="J46" s="25" t="s">
        <v>100</v>
      </c>
      <c r="K46" s="15">
        <v>6</v>
      </c>
      <c r="L46" s="1"/>
    </row>
    <row r="47" spans="1:12" ht="45" x14ac:dyDescent="0.25">
      <c r="A47" t="str">
        <f t="shared" si="0"/>
        <v>40,039ЛОМ ЧЕРНЫХ МЕТАЛЛОВ 12А</v>
      </c>
      <c r="B47" s="9">
        <v>43</v>
      </c>
      <c r="C47" s="1" t="s">
        <v>64</v>
      </c>
      <c r="D47" s="1" t="s">
        <v>69</v>
      </c>
      <c r="E47" s="1" t="s">
        <v>28</v>
      </c>
      <c r="F47" s="1" t="s">
        <v>29</v>
      </c>
      <c r="G47" s="2">
        <v>40.039000000000001</v>
      </c>
      <c r="H47" s="8" t="s">
        <v>10</v>
      </c>
      <c r="I47" s="14" t="s">
        <v>130</v>
      </c>
      <c r="J47" s="14" t="s">
        <v>123</v>
      </c>
      <c r="K47" s="15">
        <v>6</v>
      </c>
      <c r="L47" s="1"/>
    </row>
    <row r="48" spans="1:12" ht="42.75" customHeight="1" x14ac:dyDescent="0.25">
      <c r="A48" t="str">
        <f t="shared" si="0"/>
        <v>6,017ЛОМ ЧЕРНЫХ МЕТАЛЛОВ 12А</v>
      </c>
      <c r="B48" s="9">
        <v>44</v>
      </c>
      <c r="C48" s="1" t="s">
        <v>64</v>
      </c>
      <c r="D48" s="1" t="s">
        <v>70</v>
      </c>
      <c r="E48" s="1" t="s">
        <v>32</v>
      </c>
      <c r="F48" s="1" t="s">
        <v>33</v>
      </c>
      <c r="G48" s="2">
        <v>6.0170000000000003</v>
      </c>
      <c r="H48" s="8" t="s">
        <v>10</v>
      </c>
      <c r="I48" s="14" t="s">
        <v>131</v>
      </c>
      <c r="J48" s="4" t="s">
        <v>109</v>
      </c>
      <c r="K48" s="15">
        <v>6</v>
      </c>
      <c r="L48" s="1"/>
    </row>
    <row r="49" spans="1:12" ht="30" x14ac:dyDescent="0.25">
      <c r="A49" t="str">
        <f t="shared" si="0"/>
        <v>18,215ЛОМ ЧЕРНЫХ МЕТАЛЛОВ 12А</v>
      </c>
      <c r="B49" s="9">
        <v>45</v>
      </c>
      <c r="C49" s="1" t="s">
        <v>64</v>
      </c>
      <c r="D49" s="1" t="s">
        <v>71</v>
      </c>
      <c r="E49" s="1" t="s">
        <v>12</v>
      </c>
      <c r="F49" s="1" t="s">
        <v>13</v>
      </c>
      <c r="G49" s="2">
        <v>18.215</v>
      </c>
      <c r="H49" s="8" t="s">
        <v>10</v>
      </c>
      <c r="I49" s="37" t="s">
        <v>126</v>
      </c>
      <c r="J49" s="36" t="s">
        <v>124</v>
      </c>
      <c r="K49" s="15">
        <v>6</v>
      </c>
      <c r="L49" s="1"/>
    </row>
    <row r="50" spans="1:12" ht="30" x14ac:dyDescent="0.25">
      <c r="A50" t="str">
        <f t="shared" si="0"/>
        <v>3,503ЛОМ ЧЕРНЫХ МЕТАЛЛОВ 12А</v>
      </c>
      <c r="B50" s="9">
        <v>46</v>
      </c>
      <c r="C50" s="1" t="s">
        <v>64</v>
      </c>
      <c r="D50" s="1" t="s">
        <v>72</v>
      </c>
      <c r="E50" s="1" t="s">
        <v>12</v>
      </c>
      <c r="F50" s="1" t="s">
        <v>13</v>
      </c>
      <c r="G50" s="2">
        <v>3.5030000000000001</v>
      </c>
      <c r="H50" s="8" t="s">
        <v>10</v>
      </c>
      <c r="I50" s="37" t="s">
        <v>126</v>
      </c>
      <c r="J50" s="36" t="s">
        <v>124</v>
      </c>
      <c r="K50" s="15">
        <v>6</v>
      </c>
      <c r="L50" s="1"/>
    </row>
    <row r="51" spans="1:12" x14ac:dyDescent="0.25">
      <c r="A51" t="str">
        <f t="shared" si="0"/>
        <v>0,1ЛОМ ЧЕРНЫХ МЕТАЛЛОВ 12А</v>
      </c>
      <c r="B51" s="9">
        <v>47</v>
      </c>
      <c r="C51" s="1" t="s">
        <v>64</v>
      </c>
      <c r="D51" s="1" t="s">
        <v>73</v>
      </c>
      <c r="E51" s="1" t="s">
        <v>37</v>
      </c>
      <c r="F51" s="3" t="s">
        <v>74</v>
      </c>
      <c r="G51" s="2">
        <v>0.1</v>
      </c>
      <c r="H51" s="8" t="s">
        <v>10</v>
      </c>
      <c r="I51" s="14" t="s">
        <v>112</v>
      </c>
      <c r="J51" s="4" t="s">
        <v>127</v>
      </c>
      <c r="K51" s="15">
        <v>6</v>
      </c>
      <c r="L51" s="1"/>
    </row>
    <row r="52" spans="1:12" x14ac:dyDescent="0.25">
      <c r="A52" t="str">
        <f t="shared" si="0"/>
        <v>0,03ЛОМ ЧЕРНЫХ МЕТАЛЛОВ 12А</v>
      </c>
      <c r="B52" s="9">
        <v>48</v>
      </c>
      <c r="C52" s="1" t="s">
        <v>64</v>
      </c>
      <c r="D52" s="1" t="s">
        <v>75</v>
      </c>
      <c r="E52" s="1" t="s">
        <v>22</v>
      </c>
      <c r="F52" s="1" t="s">
        <v>23</v>
      </c>
      <c r="G52" s="2">
        <v>0.03</v>
      </c>
      <c r="H52" s="8" t="s">
        <v>10</v>
      </c>
      <c r="I52" s="14" t="s">
        <v>115</v>
      </c>
      <c r="J52" s="4" t="s">
        <v>113</v>
      </c>
      <c r="K52" s="15">
        <v>6</v>
      </c>
      <c r="L52" s="1"/>
    </row>
    <row r="53" spans="1:12" ht="75" x14ac:dyDescent="0.25">
      <c r="A53" t="str">
        <f t="shared" si="0"/>
        <v>109,478ЛОМ ЧЕРНЫХ МЕТАЛЛОВ 12А</v>
      </c>
      <c r="B53" s="9">
        <v>49</v>
      </c>
      <c r="C53" s="1" t="s">
        <v>64</v>
      </c>
      <c r="D53" s="1" t="s">
        <v>76</v>
      </c>
      <c r="E53" s="1" t="s">
        <v>15</v>
      </c>
      <c r="F53" s="1" t="s">
        <v>16</v>
      </c>
      <c r="G53" s="2">
        <v>109.47799999999999</v>
      </c>
      <c r="H53" s="8" t="s">
        <v>10</v>
      </c>
      <c r="I53" s="14" t="s">
        <v>105</v>
      </c>
      <c r="J53" s="4" t="s">
        <v>104</v>
      </c>
      <c r="K53" s="15">
        <v>6</v>
      </c>
      <c r="L53" s="1"/>
    </row>
    <row r="54" spans="1:12" x14ac:dyDescent="0.25">
      <c r="A54" t="str">
        <f t="shared" si="0"/>
        <v>0,035ЛОМ ЧЕРНЫХ МЕТАЛЛОВ 12А</v>
      </c>
      <c r="B54" s="9">
        <v>50</v>
      </c>
      <c r="C54" s="1" t="s">
        <v>64</v>
      </c>
      <c r="D54" s="1" t="s">
        <v>77</v>
      </c>
      <c r="E54" s="1" t="s">
        <v>18</v>
      </c>
      <c r="F54" s="1" t="s">
        <v>19</v>
      </c>
      <c r="G54" s="2">
        <v>3.5000000000000003E-2</v>
      </c>
      <c r="H54" s="8" t="s">
        <v>10</v>
      </c>
      <c r="I54" s="14" t="s">
        <v>115</v>
      </c>
      <c r="J54" s="4" t="s">
        <v>116</v>
      </c>
      <c r="K54" s="15">
        <v>6</v>
      </c>
      <c r="L54" s="1"/>
    </row>
    <row r="55" spans="1:12" ht="15.75" thickBot="1" x14ac:dyDescent="0.3">
      <c r="A55" t="str">
        <f t="shared" si="0"/>
        <v>179,663</v>
      </c>
      <c r="B55" s="9">
        <v>51</v>
      </c>
      <c r="C55" s="20"/>
      <c r="D55" s="20"/>
      <c r="E55" s="20"/>
      <c r="F55" s="20"/>
      <c r="G55" s="21">
        <f>SUM(G45:G54)</f>
        <v>179.66299999999998</v>
      </c>
      <c r="H55" s="22"/>
      <c r="I55" s="23"/>
      <c r="J55" s="23"/>
      <c r="K55" s="24">
        <v>6</v>
      </c>
      <c r="L55" s="20"/>
    </row>
    <row r="56" spans="1:12" x14ac:dyDescent="0.25">
      <c r="A56" t="str">
        <f t="shared" si="0"/>
        <v>6,138ЛОМ ЧЕРНЫХ МЕТАЛЛОВ 5Б22</v>
      </c>
      <c r="B56" s="9">
        <v>52</v>
      </c>
      <c r="C56" s="16" t="s">
        <v>78</v>
      </c>
      <c r="D56" s="16" t="s">
        <v>79</v>
      </c>
      <c r="E56" s="16" t="s">
        <v>8</v>
      </c>
      <c r="F56" s="16" t="s">
        <v>9</v>
      </c>
      <c r="G56" s="17">
        <v>6.1379999999999999</v>
      </c>
      <c r="H56" s="18" t="s">
        <v>10</v>
      </c>
      <c r="I56" s="28" t="s">
        <v>102</v>
      </c>
      <c r="J56" s="25" t="s">
        <v>100</v>
      </c>
      <c r="K56" s="19">
        <v>9</v>
      </c>
      <c r="L56" s="16"/>
    </row>
    <row r="57" spans="1:12" x14ac:dyDescent="0.25">
      <c r="A57" t="str">
        <f t="shared" si="0"/>
        <v>1,5ЛОМ ЧЕРНЫХ МЕТАЛЛОВ 5Б22</v>
      </c>
      <c r="B57" s="9">
        <v>53</v>
      </c>
      <c r="C57" s="1" t="s">
        <v>78</v>
      </c>
      <c r="D57" s="1" t="s">
        <v>80</v>
      </c>
      <c r="E57" s="1" t="s">
        <v>15</v>
      </c>
      <c r="F57" s="1" t="s">
        <v>16</v>
      </c>
      <c r="G57" s="2">
        <v>1.5</v>
      </c>
      <c r="H57" s="8" t="s">
        <v>10</v>
      </c>
      <c r="I57" s="37" t="s">
        <v>107</v>
      </c>
      <c r="J57" s="36" t="s">
        <v>104</v>
      </c>
      <c r="K57" s="15">
        <v>9</v>
      </c>
      <c r="L57" s="1"/>
    </row>
    <row r="58" spans="1:12" x14ac:dyDescent="0.25">
      <c r="A58" t="str">
        <f t="shared" si="0"/>
        <v>9,74ЛОМ ЧЕРНЫХ МЕТАЛЛОВ 5Б22</v>
      </c>
      <c r="B58" s="9">
        <v>54</v>
      </c>
      <c r="C58" s="1" t="s">
        <v>78</v>
      </c>
      <c r="D58" s="1" t="s">
        <v>81</v>
      </c>
      <c r="E58" s="1" t="s">
        <v>15</v>
      </c>
      <c r="F58" s="1" t="s">
        <v>16</v>
      </c>
      <c r="G58" s="2">
        <v>9.74</v>
      </c>
      <c r="H58" s="8" t="s">
        <v>10</v>
      </c>
      <c r="I58" s="37" t="s">
        <v>107</v>
      </c>
      <c r="J58" s="36" t="s">
        <v>104</v>
      </c>
      <c r="K58" s="15">
        <v>9</v>
      </c>
      <c r="L58" s="1"/>
    </row>
    <row r="59" spans="1:12" ht="15.75" thickBot="1" x14ac:dyDescent="0.3">
      <c r="A59" t="str">
        <f t="shared" si="0"/>
        <v>17,378</v>
      </c>
      <c r="B59" s="9">
        <v>55</v>
      </c>
      <c r="C59" s="20"/>
      <c r="D59" s="20"/>
      <c r="E59" s="20"/>
      <c r="F59" s="20"/>
      <c r="G59" s="21">
        <f>SUM(G56:G58)</f>
        <v>17.378</v>
      </c>
      <c r="H59" s="22"/>
      <c r="I59" s="23"/>
      <c r="J59" s="23"/>
      <c r="K59" s="24">
        <v>9</v>
      </c>
      <c r="L59" s="20"/>
    </row>
    <row r="60" spans="1:12" x14ac:dyDescent="0.25">
      <c r="A60" t="str">
        <f t="shared" si="0"/>
        <v>4СТРУЖКА СТАЛЬНАЯ 14А</v>
      </c>
      <c r="B60" s="9">
        <v>56</v>
      </c>
      <c r="C60" s="16" t="s">
        <v>82</v>
      </c>
      <c r="D60" s="16" t="s">
        <v>83</v>
      </c>
      <c r="E60" s="16" t="s">
        <v>18</v>
      </c>
      <c r="F60" s="16" t="s">
        <v>19</v>
      </c>
      <c r="G60" s="17">
        <v>4</v>
      </c>
      <c r="H60" s="18" t="s">
        <v>10</v>
      </c>
      <c r="I60" s="28" t="s">
        <v>117</v>
      </c>
      <c r="J60" s="25" t="s">
        <v>116</v>
      </c>
      <c r="K60" s="19">
        <v>5</v>
      </c>
      <c r="L60" s="16"/>
    </row>
    <row r="61" spans="1:12" ht="15.75" thickBot="1" x14ac:dyDescent="0.3">
      <c r="A61" t="str">
        <f t="shared" si="0"/>
        <v>4</v>
      </c>
      <c r="B61" s="9">
        <v>57</v>
      </c>
      <c r="C61" s="20"/>
      <c r="D61" s="20"/>
      <c r="E61" s="20"/>
      <c r="F61" s="20"/>
      <c r="G61" s="21">
        <f>SUM(G60)</f>
        <v>4</v>
      </c>
      <c r="H61" s="22"/>
      <c r="I61" s="23"/>
      <c r="J61" s="23"/>
      <c r="K61" s="24">
        <v>5</v>
      </c>
      <c r="L61" s="20"/>
    </row>
    <row r="62" spans="1:12" x14ac:dyDescent="0.25">
      <c r="A62" t="str">
        <f t="shared" si="0"/>
        <v>0,001ЛОМ ЧЕРНЫХ МЕТАЛЛОВ 22А</v>
      </c>
      <c r="B62" s="9">
        <v>58</v>
      </c>
      <c r="C62" s="16" t="s">
        <v>84</v>
      </c>
      <c r="D62" s="16" t="s">
        <v>85</v>
      </c>
      <c r="E62" s="16" t="s">
        <v>12</v>
      </c>
      <c r="F62" s="16" t="s">
        <v>13</v>
      </c>
      <c r="G62" s="17">
        <v>1E-3</v>
      </c>
      <c r="H62" s="18" t="s">
        <v>10</v>
      </c>
      <c r="I62" s="38" t="s">
        <v>132</v>
      </c>
      <c r="J62" s="35" t="s">
        <v>124</v>
      </c>
      <c r="K62" s="19">
        <v>4</v>
      </c>
      <c r="L62" s="16"/>
    </row>
    <row r="63" spans="1:12" ht="15.75" thickBot="1" x14ac:dyDescent="0.3">
      <c r="B63" s="9">
        <v>59</v>
      </c>
      <c r="C63" s="23"/>
      <c r="D63" s="23"/>
      <c r="E63" s="23"/>
      <c r="F63" s="23"/>
      <c r="G63" s="29">
        <f>SUM(G62)</f>
        <v>1E-3</v>
      </c>
      <c r="H63" s="27"/>
      <c r="I63" s="23"/>
      <c r="J63" s="23"/>
      <c r="K63" s="30">
        <v>4</v>
      </c>
      <c r="L63" s="23"/>
    </row>
    <row r="64" spans="1:12" ht="15.75" thickBot="1" x14ac:dyDescent="0.3">
      <c r="B64" s="13" t="s">
        <v>95</v>
      </c>
      <c r="C64" s="31"/>
      <c r="D64" s="31"/>
      <c r="E64" s="31"/>
      <c r="F64" s="31"/>
      <c r="G64" s="32">
        <f>G9+G12+G22+G33+G44+G55+G59+G61+G63</f>
        <v>520.75800000000004</v>
      </c>
      <c r="H64" s="33"/>
      <c r="I64" s="31"/>
      <c r="J64" s="31"/>
      <c r="K64" s="34"/>
      <c r="L64" s="31"/>
    </row>
    <row r="67" spans="3:10" ht="15.75" hidden="1" x14ac:dyDescent="0.25">
      <c r="C67" s="10" t="s">
        <v>93</v>
      </c>
      <c r="D67" s="11"/>
      <c r="E67" s="11"/>
      <c r="F67" s="11"/>
      <c r="G67" s="11"/>
      <c r="I67" s="10" t="s">
        <v>133</v>
      </c>
      <c r="J67" s="11"/>
    </row>
    <row r="68" spans="3:10" ht="47.25" hidden="1" customHeight="1" x14ac:dyDescent="0.25">
      <c r="C68" s="39" t="s">
        <v>88</v>
      </c>
      <c r="D68" s="39"/>
      <c r="E68" s="11"/>
      <c r="F68" s="11"/>
      <c r="G68" s="11"/>
      <c r="I68" s="39" t="s">
        <v>88</v>
      </c>
      <c r="J68" s="39"/>
    </row>
    <row r="69" spans="3:10" ht="47.25" hidden="1" customHeight="1" x14ac:dyDescent="0.25">
      <c r="C69" s="39" t="s">
        <v>89</v>
      </c>
      <c r="D69" s="39"/>
      <c r="E69" s="11"/>
      <c r="F69" s="11"/>
      <c r="G69" s="11"/>
      <c r="I69" s="39" t="s">
        <v>89</v>
      </c>
      <c r="J69" s="39"/>
    </row>
    <row r="70" spans="3:10" ht="15.75" hidden="1" x14ac:dyDescent="0.25">
      <c r="C70" s="12" t="s">
        <v>90</v>
      </c>
      <c r="D70" s="11"/>
      <c r="E70" s="7"/>
      <c r="F70" s="11"/>
      <c r="G70" s="11"/>
      <c r="I70" s="12" t="s">
        <v>90</v>
      </c>
      <c r="J70" s="11"/>
    </row>
    <row r="71" spans="3:10" ht="31.5" hidden="1" customHeight="1" x14ac:dyDescent="0.25">
      <c r="C71" s="39" t="s">
        <v>92</v>
      </c>
      <c r="D71" s="39"/>
      <c r="E71" s="11"/>
      <c r="F71" s="11"/>
      <c r="G71" s="11"/>
      <c r="I71" s="39" t="s">
        <v>92</v>
      </c>
      <c r="J71" s="39"/>
    </row>
    <row r="72" spans="3:10" ht="63" hidden="1" customHeight="1" x14ac:dyDescent="0.25">
      <c r="C72" s="39" t="s">
        <v>91</v>
      </c>
      <c r="D72" s="39"/>
      <c r="E72" s="11"/>
      <c r="F72" s="11"/>
      <c r="G72" s="11"/>
      <c r="I72" s="39" t="s">
        <v>91</v>
      </c>
      <c r="J72" s="39"/>
    </row>
    <row r="73" spans="3:10" hidden="1" x14ac:dyDescent="0.25"/>
  </sheetData>
  <mergeCells count="9">
    <mergeCell ref="I68:J68"/>
    <mergeCell ref="I69:J69"/>
    <mergeCell ref="I71:J71"/>
    <mergeCell ref="I72:J72"/>
    <mergeCell ref="C68:D68"/>
    <mergeCell ref="C69:D69"/>
    <mergeCell ref="C72:D72"/>
    <mergeCell ref="C71:D71"/>
    <mergeCell ref="C2:H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вывоза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Андреев Андрей Николаевич \ Andrei Andreev</cp:lastModifiedBy>
  <cp:revision>1</cp:revision>
  <cp:lastPrinted>2026-07-15T04:25:29Z</cp:lastPrinted>
  <dcterms:created xsi:type="dcterms:W3CDTF">2026-07-09T07:11:50Z</dcterms:created>
  <dcterms:modified xsi:type="dcterms:W3CDTF">2026-07-15T08:22:03Z</dcterms:modified>
  <cp:category/>
</cp:coreProperties>
</file>