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Сектор услуг\13 Реализация АНвОД\07 ЭТП Актив\Аукционы ЭТП АКТИВ 2026\17_Кабельная продукция (неликвид)\"/>
    </mc:Choice>
  </mc:AlternateContent>
  <bookViews>
    <workbookView xWindow="-105" yWindow="-105" windowWidth="23250" windowHeight="12570"/>
  </bookViews>
  <sheets>
    <sheet name="Лист1" sheetId="1" r:id="rId1"/>
  </sheets>
  <externalReferences>
    <externalReference r:id="rId2"/>
  </externalReferences>
  <calcPr calcId="162913" iterateDelta="0.0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1" l="1"/>
  <c r="I9" i="1" l="1"/>
  <c r="I12" i="1"/>
  <c r="I13" i="1"/>
  <c r="I14" i="1"/>
  <c r="I15" i="1"/>
  <c r="I16" i="1"/>
  <c r="I17" i="1"/>
  <c r="I18" i="1"/>
  <c r="H5" i="1"/>
  <c r="H6" i="1"/>
  <c r="H7" i="1"/>
  <c r="I7" i="1" s="1"/>
  <c r="H8" i="1"/>
  <c r="I8" i="1" s="1"/>
  <c r="H9" i="1"/>
  <c r="H10" i="1"/>
  <c r="I10" i="1" s="1"/>
  <c r="H11" i="1"/>
  <c r="I11" i="1" s="1"/>
  <c r="H12" i="1"/>
  <c r="H13" i="1"/>
  <c r="H14" i="1"/>
  <c r="H15" i="1"/>
  <c r="H16" i="1"/>
  <c r="H17" i="1"/>
  <c r="H18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H4" i="1" l="1"/>
  <c r="I4" i="1" s="1"/>
  <c r="I5" i="1" l="1"/>
  <c r="I6" i="1" l="1"/>
</calcChain>
</file>

<file path=xl/sharedStrings.xml><?xml version="1.0" encoding="utf-8"?>
<sst xmlns="http://schemas.openxmlformats.org/spreadsheetml/2006/main" count="24" uniqueCount="10">
  <si>
    <t>Материал</t>
  </si>
  <si>
    <t>Наименование материала</t>
  </si>
  <si>
    <t>БЕИ</t>
  </si>
  <si>
    <t>Общий запас</t>
  </si>
  <si>
    <t>№ п/п</t>
  </si>
  <si>
    <t xml:space="preserve">Цена за ед. без ндс </t>
  </si>
  <si>
    <t xml:space="preserve">Стоимость, руб. без ндс </t>
  </si>
  <si>
    <t xml:space="preserve">Стартовая стоимость, руб. без ндс 22 % </t>
  </si>
  <si>
    <t>М</t>
  </si>
  <si>
    <t>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</si>
</sst>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1" fillId="2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4" fontId="0" fillId="0" borderId="1" xfId="0" applyNumberFormat="1" applyBorder="1" applyAlignment="1">
      <alignment vertical="top" wrapText="1"/>
    </xf>
    <xf numFmtId="0" fontId="1" fillId="2" borderId="3" xfId="0" applyFont="1" applyFill="1" applyBorder="1" applyAlignment="1">
      <alignment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GEEVA_NV2\AppData\Local\Microsoft\Windows\INetCache\Content.Outlook\SG6L19D4\&#1055;&#1052;&#1059;%20&#1040;&#1053;&#1074;&#1054;&#1044;&#1099;_&#1051;&#1086;&#1090;&#1080;&#1088;&#1086;&#1074;&#1072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Лист2"/>
      <sheetName val="Перечень"/>
      <sheetName val="1. СВОД СПИСАНИЯ"/>
      <sheetName val="Лист3"/>
      <sheetName val="Лист4"/>
      <sheetName val="6. Свод Организовать аукционы"/>
      <sheetName val="6. Организовать аукционы"/>
    </sheetNames>
    <sheetDataSet>
      <sheetData sheetId="0"/>
      <sheetData sheetId="1"/>
      <sheetData sheetId="2"/>
      <sheetData sheetId="3"/>
      <sheetData sheetId="4">
        <row r="2">
          <cell r="J2">
            <v>2000850716</v>
          </cell>
          <cell r="K2" t="str">
            <v>@КАБЕЛЬ REXHOHRAR 12*3*1,5 40.1.1.1.8</v>
          </cell>
        </row>
        <row r="3">
          <cell r="J3">
            <v>2000850717</v>
          </cell>
          <cell r="K3" t="str">
            <v>@КАБЕЛЬ REXHOHRAR 12*3*1,5 40.1.1.1.9</v>
          </cell>
        </row>
        <row r="4">
          <cell r="J4">
            <v>2000850719</v>
          </cell>
          <cell r="K4" t="str">
            <v>@КАБЕЛЬ RR2XHOHRAR 12*2*1 40.1.1.1.34</v>
          </cell>
        </row>
        <row r="5">
          <cell r="J5">
            <v>2000850720</v>
          </cell>
          <cell r="K5" t="str">
            <v>@КАБЕЛЬ RR2XHOHRAR 12*2*1 50.1.1.1.2</v>
          </cell>
        </row>
        <row r="6">
          <cell r="J6">
            <v>2000850721</v>
          </cell>
          <cell r="K6" t="str">
            <v>@КАБЕЛЬ RR2XHOHRAR 12*3*1,5 40.1.1.1.7</v>
          </cell>
        </row>
        <row r="7">
          <cell r="J7">
            <v>2000850722</v>
          </cell>
          <cell r="K7" t="str">
            <v>@КАБЕЛЬ RR2XHOHRAR 6*2*1 50.1.1.1.1</v>
          </cell>
        </row>
        <row r="8">
          <cell r="J8">
            <v>2000850723</v>
          </cell>
          <cell r="K8" t="str">
            <v>@КАБЕЛЬ RR2XHOHRAR 6*3*1,5 40.1.1.1.53</v>
          </cell>
        </row>
        <row r="9">
          <cell r="J9">
            <v>2000850724</v>
          </cell>
          <cell r="K9" t="str">
            <v>@КАБЕЛЬ RR2XHOHRAR 6*3*1,5 50.1.1.1.4</v>
          </cell>
        </row>
        <row r="10">
          <cell r="J10">
            <v>2000850725</v>
          </cell>
          <cell r="K10" t="str">
            <v>@КАБЕЛЬ RR2XORAR 12*2*1,5 40.1.1.1.42</v>
          </cell>
        </row>
        <row r="11">
          <cell r="J11">
            <v>2000850726</v>
          </cell>
          <cell r="K11" t="str">
            <v>@КАБЕЛЬ RR2XORAR 12*2*1,5 40.1.1.1.43</v>
          </cell>
        </row>
        <row r="12">
          <cell r="J12">
            <v>2000850727</v>
          </cell>
          <cell r="K12" t="str">
            <v>@КАБЕЛЬ RR2XORAR 12*2*1,5 40.1.1.1.44</v>
          </cell>
        </row>
        <row r="13">
          <cell r="J13">
            <v>2000242535</v>
          </cell>
          <cell r="K13" t="str">
            <v>КАБЕЛЬ ВББШВНГ 4*16 0,4КВ</v>
          </cell>
        </row>
        <row r="14">
          <cell r="J14">
            <v>2000704704</v>
          </cell>
          <cell r="K14" t="str">
            <v>@КАБЕЛЬ КВВГЭ 7*1,5</v>
          </cell>
        </row>
        <row r="15">
          <cell r="J15">
            <v>2000858994</v>
          </cell>
          <cell r="K15" t="str">
            <v>@КАБЕЛЬ СИЛОВОЙ ВВГ НГ(А)-LS 3*35+1*25</v>
          </cell>
        </row>
        <row r="16">
          <cell r="J16">
            <v>2000859770</v>
          </cell>
          <cell r="K16" t="str">
            <v>@ПРОВОД РПШ 3*1,5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K6" sqref="K6"/>
    </sheetView>
  </sheetViews>
  <sheetFormatPr defaultRowHeight="15" x14ac:dyDescent="0.25"/>
  <cols>
    <col min="1" max="1" width="7.28515625" customWidth="1"/>
    <col min="2" max="2" width="15.140625" customWidth="1"/>
    <col min="3" max="3" width="48.5703125" customWidth="1"/>
    <col min="4" max="4" width="4.42578125" customWidth="1"/>
    <col min="5" max="5" width="12.140625" customWidth="1"/>
    <col min="6" max="6" width="13.85546875" customWidth="1"/>
    <col min="7" max="7" width="13.28515625" customWidth="1"/>
    <col min="8" max="8" width="17.42578125" customWidth="1"/>
    <col min="9" max="9" width="14.42578125" customWidth="1"/>
  </cols>
  <sheetData>
    <row r="1" spans="1:9" x14ac:dyDescent="0.25">
      <c r="A1" s="10"/>
      <c r="B1" s="10"/>
      <c r="C1" s="10"/>
      <c r="D1" s="10"/>
      <c r="E1" s="10"/>
      <c r="F1" s="10"/>
      <c r="G1" s="10"/>
      <c r="H1" s="10"/>
      <c r="I1" s="10"/>
    </row>
    <row r="2" spans="1:9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s="1" customFormat="1" ht="60" x14ac:dyDescent="0.25">
      <c r="A3" s="2" t="s">
        <v>4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5</v>
      </c>
      <c r="G3" s="2" t="s">
        <v>6</v>
      </c>
      <c r="H3" s="2" t="s">
        <v>7</v>
      </c>
      <c r="I3" s="2" t="s">
        <v>7</v>
      </c>
    </row>
    <row r="4" spans="1:9" s="1" customFormat="1" x14ac:dyDescent="0.25">
      <c r="A4" s="3">
        <v>1</v>
      </c>
      <c r="B4" s="9">
        <f>[1]Лист3!J2</f>
        <v>2000850716</v>
      </c>
      <c r="C4" s="6" t="str">
        <f>[1]Лист3!K2</f>
        <v>@КАБЕЛЬ REXHOHRAR 12*3*1,5 40.1.1.1.8</v>
      </c>
      <c r="D4" s="6" t="s">
        <v>9</v>
      </c>
      <c r="E4" s="6">
        <v>1.01</v>
      </c>
      <c r="F4" s="6">
        <v>600000</v>
      </c>
      <c r="G4" s="6">
        <v>600000</v>
      </c>
      <c r="H4" s="4">
        <f>E4*F4</f>
        <v>606000</v>
      </c>
      <c r="I4" s="8">
        <f>H4*1.22</f>
        <v>739320</v>
      </c>
    </row>
    <row r="5" spans="1:9" x14ac:dyDescent="0.25">
      <c r="A5" s="3">
        <v>2</v>
      </c>
      <c r="B5" s="7">
        <f>[1]Лист3!J3</f>
        <v>2000850717</v>
      </c>
      <c r="C5" s="6" t="str">
        <f>[1]Лист3!K3</f>
        <v>@КАБЕЛЬ REXHOHRAR 12*3*1,5 40.1.1.1.9</v>
      </c>
      <c r="D5" s="7" t="s">
        <v>9</v>
      </c>
      <c r="E5" s="7">
        <v>0.27900000000000003</v>
      </c>
      <c r="F5" s="7">
        <v>600000</v>
      </c>
      <c r="G5" s="7">
        <v>600000</v>
      </c>
      <c r="H5" s="4">
        <f>E5*F5</f>
        <v>167400.00000000003</v>
      </c>
      <c r="I5" s="8">
        <f t="shared" ref="I5:I18" si="0">H5*1.22</f>
        <v>204228.00000000003</v>
      </c>
    </row>
    <row r="6" spans="1:9" x14ac:dyDescent="0.25">
      <c r="A6" s="3">
        <v>3</v>
      </c>
      <c r="B6" s="3">
        <f>[1]Лист3!J4</f>
        <v>2000850719</v>
      </c>
      <c r="C6" s="6" t="str">
        <f>[1]Лист3!K4</f>
        <v>@КАБЕЛЬ RR2XHOHRAR 12*2*1 40.1.1.1.34</v>
      </c>
      <c r="D6" s="6" t="s">
        <v>9</v>
      </c>
      <c r="E6" s="6">
        <v>0.34300000000000003</v>
      </c>
      <c r="F6" s="6">
        <v>400000</v>
      </c>
      <c r="G6" s="6">
        <v>400000</v>
      </c>
      <c r="H6" s="4">
        <f>E6*F6</f>
        <v>137200</v>
      </c>
      <c r="I6" s="8">
        <f t="shared" si="0"/>
        <v>167384</v>
      </c>
    </row>
    <row r="7" spans="1:9" x14ac:dyDescent="0.25">
      <c r="A7" s="3">
        <v>4</v>
      </c>
      <c r="B7" s="3">
        <f>[1]Лист3!J5</f>
        <v>2000850720</v>
      </c>
      <c r="C7" s="6" t="str">
        <f>[1]Лист3!K5</f>
        <v>@КАБЕЛЬ RR2XHOHRAR 12*2*1 50.1.1.1.2</v>
      </c>
      <c r="D7" s="7" t="s">
        <v>9</v>
      </c>
      <c r="E7" s="7">
        <v>0.30499999999999999</v>
      </c>
      <c r="F7" s="7">
        <v>200000</v>
      </c>
      <c r="G7" s="7">
        <v>200000</v>
      </c>
      <c r="H7" s="4">
        <f>E7*F7</f>
        <v>61000</v>
      </c>
      <c r="I7" s="8">
        <f t="shared" si="0"/>
        <v>74420</v>
      </c>
    </row>
    <row r="8" spans="1:9" x14ac:dyDescent="0.25">
      <c r="A8" s="3">
        <v>5</v>
      </c>
      <c r="B8" s="3">
        <f>[1]Лист3!J6</f>
        <v>2000850721</v>
      </c>
      <c r="C8" s="6" t="str">
        <f>[1]Лист3!K6</f>
        <v>@КАБЕЛЬ RR2XHOHRAR 12*3*1,5 40.1.1.1.7</v>
      </c>
      <c r="D8" s="6" t="s">
        <v>9</v>
      </c>
      <c r="E8" s="6">
        <v>0.13100000000000001</v>
      </c>
      <c r="F8" s="6">
        <v>600000</v>
      </c>
      <c r="G8" s="6">
        <v>600000</v>
      </c>
      <c r="H8" s="4">
        <f>E8*F8</f>
        <v>78600</v>
      </c>
      <c r="I8" s="8">
        <f t="shared" si="0"/>
        <v>95892</v>
      </c>
    </row>
    <row r="9" spans="1:9" x14ac:dyDescent="0.25">
      <c r="A9" s="3">
        <v>6</v>
      </c>
      <c r="B9" s="3">
        <f>[1]Лист3!J7</f>
        <v>2000850722</v>
      </c>
      <c r="C9" s="6" t="str">
        <f>[1]Лист3!K7</f>
        <v>@КАБЕЛЬ RR2XHOHRAR 6*2*1 50.1.1.1.1</v>
      </c>
      <c r="D9" s="7" t="s">
        <v>9</v>
      </c>
      <c r="E9" s="7">
        <v>0.29699999999999999</v>
      </c>
      <c r="F9" s="7">
        <v>100000</v>
      </c>
      <c r="G9" s="7">
        <v>100000</v>
      </c>
      <c r="H9" s="4">
        <f>E9*F9</f>
        <v>29700</v>
      </c>
      <c r="I9" s="8">
        <f t="shared" si="0"/>
        <v>36234</v>
      </c>
    </row>
    <row r="10" spans="1:9" x14ac:dyDescent="0.25">
      <c r="A10" s="3">
        <v>7</v>
      </c>
      <c r="B10" s="3">
        <f>[1]Лист3!J8</f>
        <v>2000850723</v>
      </c>
      <c r="C10" s="6" t="str">
        <f>[1]Лист3!K8</f>
        <v>@КАБЕЛЬ RR2XHOHRAR 6*3*1,5 40.1.1.1.53</v>
      </c>
      <c r="D10" s="6" t="s">
        <v>9</v>
      </c>
      <c r="E10" s="6">
        <v>0.3</v>
      </c>
      <c r="F10" s="6">
        <v>400000</v>
      </c>
      <c r="G10" s="6">
        <v>400000</v>
      </c>
      <c r="H10" s="4">
        <f>E10*F10</f>
        <v>120000</v>
      </c>
      <c r="I10" s="8">
        <f t="shared" si="0"/>
        <v>146400</v>
      </c>
    </row>
    <row r="11" spans="1:9" x14ac:dyDescent="0.25">
      <c r="A11" s="3">
        <v>8</v>
      </c>
      <c r="B11" s="3">
        <f>[1]Лист3!J9</f>
        <v>2000850724</v>
      </c>
      <c r="C11" s="6" t="str">
        <f>[1]Лист3!K9</f>
        <v>@КАБЕЛЬ RR2XHOHRAR 6*3*1,5 50.1.1.1.4</v>
      </c>
      <c r="D11" s="7" t="s">
        <v>9</v>
      </c>
      <c r="E11" s="7">
        <v>0.42</v>
      </c>
      <c r="F11" s="7">
        <v>200000</v>
      </c>
      <c r="G11" s="7">
        <v>200000</v>
      </c>
      <c r="H11" s="4">
        <f>E11*F11</f>
        <v>84000</v>
      </c>
      <c r="I11" s="8">
        <f t="shared" si="0"/>
        <v>102480</v>
      </c>
    </row>
    <row r="12" spans="1:9" x14ac:dyDescent="0.25">
      <c r="A12" s="3">
        <v>9</v>
      </c>
      <c r="B12" s="3">
        <f>[1]Лист3!J10</f>
        <v>2000850725</v>
      </c>
      <c r="C12" s="6" t="str">
        <f>[1]Лист3!K10</f>
        <v>@КАБЕЛЬ RR2XORAR 12*2*1,5 40.1.1.1.42</v>
      </c>
      <c r="D12" s="6" t="s">
        <v>9</v>
      </c>
      <c r="E12" s="6">
        <v>0.26600000000000001</v>
      </c>
      <c r="F12" s="6">
        <v>600000</v>
      </c>
      <c r="G12" s="6">
        <v>600000</v>
      </c>
      <c r="H12" s="4">
        <f>E12*F12</f>
        <v>159600</v>
      </c>
      <c r="I12" s="8">
        <f t="shared" si="0"/>
        <v>194712</v>
      </c>
    </row>
    <row r="13" spans="1:9" x14ac:dyDescent="0.25">
      <c r="A13" s="3">
        <v>10</v>
      </c>
      <c r="B13" s="3">
        <f>[1]Лист3!J11</f>
        <v>2000850726</v>
      </c>
      <c r="C13" s="6" t="str">
        <f>[1]Лист3!K11</f>
        <v>@КАБЕЛЬ RR2XORAR 12*2*1,5 40.1.1.1.43</v>
      </c>
      <c r="D13" s="7" t="s">
        <v>9</v>
      </c>
      <c r="E13" s="7">
        <v>0.26600000000000001</v>
      </c>
      <c r="F13" s="7">
        <v>600000</v>
      </c>
      <c r="G13" s="7">
        <v>600000</v>
      </c>
      <c r="H13" s="4">
        <f>E13*F13</f>
        <v>159600</v>
      </c>
      <c r="I13" s="8">
        <f t="shared" si="0"/>
        <v>194712</v>
      </c>
    </row>
    <row r="14" spans="1:9" x14ac:dyDescent="0.25">
      <c r="A14" s="3">
        <v>11</v>
      </c>
      <c r="B14" s="3">
        <f>[1]Лист3!J12</f>
        <v>2000850727</v>
      </c>
      <c r="C14" s="6" t="str">
        <f>[1]Лист3!K12</f>
        <v>@КАБЕЛЬ RR2XORAR 12*2*1,5 40.1.1.1.44</v>
      </c>
      <c r="D14" s="6" t="s">
        <v>9</v>
      </c>
      <c r="E14" s="6">
        <v>0.64500000000000002</v>
      </c>
      <c r="F14" s="6">
        <v>600000</v>
      </c>
      <c r="G14" s="6">
        <v>600000</v>
      </c>
      <c r="H14" s="4">
        <f>E14*F14</f>
        <v>387000</v>
      </c>
      <c r="I14" s="8">
        <f t="shared" si="0"/>
        <v>472140</v>
      </c>
    </row>
    <row r="15" spans="1:9" x14ac:dyDescent="0.25">
      <c r="A15" s="3">
        <v>12</v>
      </c>
      <c r="B15" s="3">
        <f>[1]Лист3!J13</f>
        <v>2000242535</v>
      </c>
      <c r="C15" s="6" t="str">
        <f>[1]Лист3!K13</f>
        <v>КАБЕЛЬ ВББШВНГ 4*16 0,4КВ</v>
      </c>
      <c r="D15" s="7" t="s">
        <v>9</v>
      </c>
      <c r="E15" s="7">
        <v>2E-3</v>
      </c>
      <c r="F15" s="7">
        <v>1233100</v>
      </c>
      <c r="G15" s="7">
        <v>1233100</v>
      </c>
      <c r="H15" s="4">
        <f>E15*F15</f>
        <v>2466.2000000000003</v>
      </c>
      <c r="I15" s="8">
        <f t="shared" si="0"/>
        <v>3008.7640000000001</v>
      </c>
    </row>
    <row r="16" spans="1:9" x14ac:dyDescent="0.25">
      <c r="A16" s="3">
        <v>13</v>
      </c>
      <c r="B16" s="3">
        <f>[1]Лист3!J14</f>
        <v>2000704704</v>
      </c>
      <c r="C16" s="6" t="str">
        <f>[1]Лист3!K14</f>
        <v>@КАБЕЛЬ КВВГЭ 7*1,5</v>
      </c>
      <c r="D16" s="6" t="s">
        <v>8</v>
      </c>
      <c r="E16" s="6">
        <v>1340.97</v>
      </c>
      <c r="F16" s="6">
        <v>112.32</v>
      </c>
      <c r="G16" s="6">
        <v>112.32</v>
      </c>
      <c r="H16" s="4">
        <f>E16*F16</f>
        <v>150617.75039999999</v>
      </c>
      <c r="I16" s="8">
        <f t="shared" si="0"/>
        <v>183753.65548799999</v>
      </c>
    </row>
    <row r="17" spans="1:9" x14ac:dyDescent="0.25">
      <c r="A17" s="3">
        <v>14</v>
      </c>
      <c r="B17" s="3">
        <f>[1]Лист3!J15</f>
        <v>2000858994</v>
      </c>
      <c r="C17" s="6" t="str">
        <f>[1]Лист3!K15</f>
        <v>@КАБЕЛЬ СИЛОВОЙ ВВГ НГ(А)-LS 3*35+1*25</v>
      </c>
      <c r="D17" s="7" t="s">
        <v>8</v>
      </c>
      <c r="E17" s="7">
        <v>20</v>
      </c>
      <c r="F17" s="7">
        <v>600</v>
      </c>
      <c r="G17" s="7">
        <v>600</v>
      </c>
      <c r="H17" s="4">
        <f>E17*F17</f>
        <v>12000</v>
      </c>
      <c r="I17" s="8">
        <f t="shared" si="0"/>
        <v>14640</v>
      </c>
    </row>
    <row r="18" spans="1:9" x14ac:dyDescent="0.25">
      <c r="A18" s="3">
        <v>15</v>
      </c>
      <c r="B18" s="3">
        <f>[1]Лист3!J16</f>
        <v>2000859770</v>
      </c>
      <c r="C18" s="6" t="str">
        <f>[1]Лист3!K16</f>
        <v>@ПРОВОД РПШ 3*1,5</v>
      </c>
      <c r="D18" s="6" t="s">
        <v>8</v>
      </c>
      <c r="E18" s="6">
        <v>1629</v>
      </c>
      <c r="F18" s="6">
        <v>22.86</v>
      </c>
      <c r="G18" s="6">
        <v>22.86</v>
      </c>
      <c r="H18" s="4">
        <f>E18*F18</f>
        <v>37238.94</v>
      </c>
      <c r="I18" s="8">
        <f t="shared" si="0"/>
        <v>45431.506800000003</v>
      </c>
    </row>
    <row r="19" spans="1:9" x14ac:dyDescent="0.25">
      <c r="H19" s="5"/>
      <c r="I19" s="5"/>
    </row>
  </sheetData>
  <mergeCells count="1">
    <mergeCell ref="A1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AO SUEK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Осипенкова Юлия Валерьевна \ Iuliia Osipenkova</dc:creator>
  <cp:lastModifiedBy>Агеева Наталья Владимировна \ Natalia Ageeva</cp:lastModifiedBy>
  <cp:lastPrinted>2026-07-06T08:36:41Z</cp:lastPrinted>
  <dcterms:created xsi:type="dcterms:W3CDTF">2026-06-18T10:22:54Z</dcterms:created>
  <dcterms:modified xsi:type="dcterms:W3CDTF">2026-09-09T13:21:05Z</dcterms:modified>
</cp:coreProperties>
</file>